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bak\Downloads\koveskal\"/>
    </mc:Choice>
  </mc:AlternateContent>
  <xr:revisionPtr revIDLastSave="0" documentId="8_{01251767-3D15-4181-8820-CDD6ECF4BF77}" xr6:coauthVersionLast="47" xr6:coauthVersionMax="47" xr10:uidLastSave="{00000000-0000-0000-0000-000000000000}"/>
  <bookViews>
    <workbookView xWindow="-120" yWindow="-120" windowWidth="29040" windowHeight="15840" activeTab="2"/>
  </bookViews>
  <sheets>
    <sheet name="ütemterv" sheetId="4" r:id="rId1"/>
    <sheet name="közvetett támogatások" sheetId="5" r:id="rId2"/>
    <sheet name="áht.29A" sheetId="6" r:id="rId3"/>
  </sheets>
  <definedNames>
    <definedName name="_xlnm.Print_Area" localSheetId="2">áht.29A!$A$1:$I$38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6" l="1"/>
  <c r="F38" i="6" s="1"/>
  <c r="F24" i="6"/>
  <c r="F14" i="6"/>
  <c r="F8" i="6"/>
  <c r="F22" i="6" s="1"/>
  <c r="P17" i="4"/>
  <c r="E14" i="6"/>
  <c r="F9" i="5"/>
  <c r="F6" i="5"/>
  <c r="F11" i="5" s="1"/>
  <c r="P20" i="4"/>
  <c r="H31" i="6"/>
  <c r="G31" i="6"/>
  <c r="G38" i="6"/>
  <c r="H24" i="6"/>
  <c r="G24" i="6"/>
  <c r="H14" i="6"/>
  <c r="H22" i="6"/>
  <c r="G14" i="6"/>
  <c r="H8" i="6"/>
  <c r="G8" i="6"/>
  <c r="G22" i="6" s="1"/>
  <c r="E11" i="5"/>
  <c r="F10" i="5"/>
  <c r="F8" i="5"/>
  <c r="F7" i="5"/>
  <c r="D11" i="5"/>
  <c r="M26" i="4"/>
  <c r="N26" i="4"/>
  <c r="I31" i="6"/>
  <c r="I38" i="6" s="1"/>
  <c r="E31" i="6"/>
  <c r="I24" i="6"/>
  <c r="E24" i="6"/>
  <c r="E38" i="6" s="1"/>
  <c r="I14" i="6"/>
  <c r="I8" i="6"/>
  <c r="E8" i="6"/>
  <c r="E22" i="6"/>
  <c r="E26" i="4"/>
  <c r="F26" i="4"/>
  <c r="G26" i="4"/>
  <c r="H26" i="4"/>
  <c r="I26" i="4"/>
  <c r="J26" i="4"/>
  <c r="K26" i="4"/>
  <c r="L26" i="4"/>
  <c r="O26" i="4"/>
  <c r="E15" i="4"/>
  <c r="F15" i="4"/>
  <c r="G15" i="4"/>
  <c r="H15" i="4"/>
  <c r="I15" i="4"/>
  <c r="J15" i="4"/>
  <c r="K15" i="4"/>
  <c r="L15" i="4"/>
  <c r="M15" i="4"/>
  <c r="N15" i="4"/>
  <c r="O15" i="4"/>
  <c r="P25" i="4"/>
  <c r="D15" i="4"/>
  <c r="P13" i="4"/>
  <c r="P14" i="4"/>
  <c r="P23" i="4"/>
  <c r="P22" i="4"/>
  <c r="P19" i="4"/>
  <c r="D26" i="4"/>
  <c r="P7" i="4"/>
  <c r="P8" i="4"/>
  <c r="P9" i="4"/>
  <c r="P15" i="4" s="1"/>
  <c r="P10" i="4"/>
  <c r="P11" i="4"/>
  <c r="P12" i="4"/>
  <c r="P18" i="4"/>
  <c r="P21" i="4"/>
  <c r="P24" i="4"/>
  <c r="H38" i="6"/>
  <c r="I22" i="6"/>
  <c r="P26" i="4"/>
</calcChain>
</file>

<file path=xl/sharedStrings.xml><?xml version="1.0" encoding="utf-8"?>
<sst xmlns="http://schemas.openxmlformats.org/spreadsheetml/2006/main" count="213" uniqueCount="132">
  <si>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</si>
  <si>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</si>
  <si>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</si>
  <si>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</si>
  <si>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</si>
  <si>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</si>
  <si>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</si>
  <si>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</si>
  <si>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</si>
  <si>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</si>
  <si>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Október</t>
  </si>
  <si>
    <t>BEVÉTELEK összesen</t>
  </si>
  <si>
    <t>Felújítások</t>
  </si>
  <si>
    <t>KIADÁSOK összesen</t>
  </si>
  <si>
    <t>Kedvezmény összege (ezer Ft)</t>
  </si>
  <si>
    <t>Mentesség összege (ezer Ft)</t>
  </si>
  <si>
    <t>Összesen (ezer Ft)</t>
  </si>
  <si>
    <t>Telekadó</t>
  </si>
  <si>
    <t>Iparűzési adó</t>
  </si>
  <si>
    <t>Gépjárműadó</t>
  </si>
  <si>
    <t>Építményadó</t>
  </si>
  <si>
    <t>B1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</si>
  <si>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</si>
  <si>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</si>
  <si>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</si>
  <si>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</si>
  <si>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</si>
  <si>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</si>
  <si>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</si>
  <si>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</si>
  <si>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</si>
  <si>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</si>
  <si>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</si>
  <si>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</si>
  <si>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</si>
  <si>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</si>
  <si>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</si>
  <si>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</si>
  <si>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</si>
  <si>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</si>
  <si>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</si>
  <si>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</si>
  <si>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</si>
  <si>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</si>
  <si>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</si>
  <si>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</si>
  <si>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</si>
  <si>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</si>
  <si>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</si>
  <si>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</si>
  <si>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</si>
  <si>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</si>
  <si>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 xml:space="preserve">Összesen </t>
  </si>
  <si>
    <t>Felhalmozási célú támogatások államh belülről</t>
  </si>
  <si>
    <t>Működési célú támogatások államh belülről</t>
  </si>
  <si>
    <t>KÖVESKÁL KÖZSÉG ÖNKORMÁNYZATA</t>
  </si>
  <si>
    <t>Kommunális adó</t>
  </si>
  <si>
    <t>Kiadási jogcímek</t>
  </si>
  <si>
    <t>Működési bevételek összesen:</t>
  </si>
  <si>
    <t>Működési célú támogatások államháztartáson belülről</t>
  </si>
  <si>
    <t>Felhalmozási bevételek összesen:</t>
  </si>
  <si>
    <t>BEVÉTELEK összesen:</t>
  </si>
  <si>
    <t>Működési kiadások összesen:</t>
  </si>
  <si>
    <t>Felhalmozási célú támogatások államháztartáson belülről</t>
  </si>
  <si>
    <t>B1-B8</t>
  </si>
  <si>
    <t>Felhalmozási kiadások összesen:</t>
  </si>
  <si>
    <t>KIADÁSOK összesen:</t>
  </si>
  <si>
    <t>K1-K9</t>
  </si>
  <si>
    <t>KIADÁSOK ÖSSZESEN:</t>
  </si>
  <si>
    <t>(adatok Ft-ban)</t>
  </si>
  <si>
    <t>Augusztus</t>
  </si>
  <si>
    <t>Szeptember</t>
  </si>
  <si>
    <t>November</t>
  </si>
  <si>
    <t>December</t>
  </si>
  <si>
    <t>Összesen:</t>
  </si>
  <si>
    <t>Áht.29/A.§ szerinti tervszámmal Ft-ban</t>
  </si>
  <si>
    <t>2022. évi előirányzat</t>
  </si>
  <si>
    <t>2023. évi előirányzat</t>
  </si>
  <si>
    <t>2024. évi előirányzat</t>
  </si>
  <si>
    <t>2022. évi Költségvetés Mérlege</t>
  </si>
  <si>
    <t>2025. évi előirányzat</t>
  </si>
  <si>
    <t>2022. évi KÖZVETETT TÁMOGATÁSOK</t>
  </si>
  <si>
    <t>2022.év I. módosítás</t>
  </si>
  <si>
    <t>sorsz.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</si>
  <si>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</si>
  <si>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</si>
  <si>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</si>
  <si>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</si>
  <si>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</si>
  <si>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</si>
  <si>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</si>
  <si>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</si>
  <si>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</si>
  <si>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</si>
  <si>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</si>
  <si>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</si>
  <si>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</si>
  <si>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</si>
  <si>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</si>
  <si>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</si>
  <si>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</si>
  <si>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</si>
  <si>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</si>
  <si>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</si>
  <si>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</si>
  <si>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</si>
  <si>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</si>
  <si>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</si>
  <si>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</si>
  <si>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</si>
  <si>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</si>
  <si>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</si>
  <si>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</si>
  <si>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</si>
  <si>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</si>
  <si>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</si>
  <si>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</si>
  <si>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</si>
  <si>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</si>
  <si>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</si>
  <si>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2022. évi módosított előirányzat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</si>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</sst>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2"/>
      <name val="Times New Roman"/>
      <charset val="238"/>
    </font>
    <font>
      <sz val="12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sz val="10"/>
      <color indexed="20"/>
      <name val="Times New Roman"/>
      <family val="1"/>
      <charset val="238"/>
    </font>
    <font>
      <sz val="13"/>
      <color indexed="20"/>
      <name val="Times New Roman"/>
      <family val="1"/>
      <charset val="238"/>
    </font>
    <font>
      <sz val="12"/>
      <color indexed="2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12"/>
      <color indexed="20"/>
      <name val="Times New Roman"/>
      <family val="1"/>
      <charset val="238"/>
    </font>
    <font>
      <b/>
      <sz val="12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0" fillId="17" borderId="7" applyNumberFormat="0" applyFont="0" applyAlignment="0" applyProtection="0"/>
    <xf numFmtId="0" fontId="13" fillId="4" borderId="0" applyNumberFormat="0" applyBorder="0" applyAlignment="0" applyProtection="0"/>
    <xf numFmtId="0" fontId="14" fillId="18" borderId="8" applyNumberFormat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21" fillId="0" borderId="0"/>
    <xf numFmtId="0" fontId="1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19" borderId="0" applyNumberFormat="0" applyBorder="0" applyAlignment="0" applyProtection="0"/>
    <xf numFmtId="0" fontId="19" fillId="18" borderId="1" applyNumberFormat="0" applyAlignment="0" applyProtection="0"/>
  </cellStyleXfs>
  <cellXfs count="79">
    <xf numFmtId="0" fontId="0" fillId="0" borderId="0" xfId="0"/>
    <xf numFmtId="0" fontId="21" fillId="0" borderId="0" xfId="34" applyFont="1"/>
    <xf numFmtId="0" fontId="21" fillId="0" borderId="0" xfId="34" applyFont="1" applyAlignment="1">
      <alignment horizontal="center"/>
    </xf>
    <xf numFmtId="0" fontId="25" fillId="0" borderId="0" xfId="34" applyFont="1"/>
    <xf numFmtId="0" fontId="28" fillId="0" borderId="0" xfId="34" applyFont="1" applyAlignment="1">
      <alignment vertical="center"/>
    </xf>
    <xf numFmtId="3" fontId="23" fillId="0" borderId="0" xfId="34" applyNumberFormat="1" applyFont="1" applyBorder="1"/>
    <xf numFmtId="0" fontId="28" fillId="0" borderId="0" xfId="34" applyFont="1" applyAlignment="1">
      <alignment horizontal="right" vertical="center"/>
    </xf>
    <xf numFmtId="0" fontId="29" fillId="0" borderId="0" xfId="34" applyFont="1"/>
    <xf numFmtId="0" fontId="1" fillId="0" borderId="0" xfId="34"/>
    <xf numFmtId="3" fontId="23" fillId="0" borderId="10" xfId="34" applyNumberFormat="1" applyFont="1" applyBorder="1"/>
    <xf numFmtId="3" fontId="28" fillId="0" borderId="11" xfId="34" applyNumberFormat="1" applyFont="1" applyBorder="1"/>
    <xf numFmtId="0" fontId="28" fillId="0" borderId="11" xfId="0" applyFont="1" applyBorder="1"/>
    <xf numFmtId="0" fontId="28" fillId="0" borderId="11" xfId="0" applyFont="1" applyBorder="1" applyAlignment="1">
      <alignment horizontal="justify"/>
    </xf>
    <xf numFmtId="0" fontId="28" fillId="0" borderId="11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20" borderId="11" xfId="34" applyFont="1" applyFill="1" applyBorder="1" applyAlignment="1">
      <alignment vertical="center"/>
    </xf>
    <xf numFmtId="3" fontId="26" fillId="20" borderId="11" xfId="34" applyNumberFormat="1" applyFont="1" applyFill="1" applyBorder="1"/>
    <xf numFmtId="0" fontId="21" fillId="0" borderId="0" xfId="32" applyFont="1"/>
    <xf numFmtId="0" fontId="21" fillId="0" borderId="0" xfId="32" applyFont="1" applyAlignment="1">
      <alignment horizontal="right"/>
    </xf>
    <xf numFmtId="0" fontId="10" fillId="0" borderId="0" xfId="32" applyFont="1" applyAlignment="1"/>
    <xf numFmtId="0" fontId="21" fillId="0" borderId="0" xfId="32" applyFont="1" applyAlignment="1">
      <alignment horizontal="center" vertical="center"/>
    </xf>
    <xf numFmtId="0" fontId="21" fillId="0" borderId="11" xfId="32" applyFont="1" applyBorder="1"/>
    <xf numFmtId="0" fontId="30" fillId="0" borderId="11" xfId="32" applyFont="1" applyBorder="1" applyAlignment="1">
      <alignment horizontal="center" vertical="center"/>
    </xf>
    <xf numFmtId="0" fontId="21" fillId="0" borderId="11" xfId="32" applyFont="1" applyBorder="1" applyAlignment="1">
      <alignment wrapText="1"/>
    </xf>
    <xf numFmtId="0" fontId="30" fillId="0" borderId="12" xfId="32" applyFont="1" applyBorder="1"/>
    <xf numFmtId="0" fontId="21" fillId="0" borderId="13" xfId="32" applyFont="1" applyBorder="1"/>
    <xf numFmtId="0" fontId="30" fillId="0" borderId="13" xfId="32" applyFont="1" applyBorder="1"/>
    <xf numFmtId="0" fontId="30" fillId="0" borderId="0" xfId="32" applyFont="1"/>
    <xf numFmtId="0" fontId="30" fillId="0" borderId="14" xfId="32" applyFont="1" applyBorder="1"/>
    <xf numFmtId="0" fontId="21" fillId="0" borderId="0" xfId="32" applyFont="1" applyBorder="1"/>
    <xf numFmtId="0" fontId="21" fillId="0" borderId="15" xfId="32" applyFont="1" applyBorder="1"/>
    <xf numFmtId="0" fontId="30" fillId="0" borderId="13" xfId="32" applyFont="1" applyBorder="1" applyAlignment="1">
      <alignment horizontal="left"/>
    </xf>
    <xf numFmtId="0" fontId="30" fillId="0" borderId="0" xfId="32" applyFont="1" applyBorder="1"/>
    <xf numFmtId="0" fontId="30" fillId="0" borderId="15" xfId="32" applyFont="1" applyBorder="1"/>
    <xf numFmtId="0" fontId="26" fillId="0" borderId="16" xfId="34" applyFont="1" applyBorder="1" applyAlignment="1"/>
    <xf numFmtId="0" fontId="27" fillId="0" borderId="16" xfId="34" applyFont="1" applyBorder="1" applyAlignment="1"/>
    <xf numFmtId="0" fontId="25" fillId="0" borderId="11" xfId="34" applyFont="1" applyBorder="1" applyAlignment="1"/>
    <xf numFmtId="0" fontId="22" fillId="0" borderId="11" xfId="34" applyFont="1" applyBorder="1" applyAlignment="1">
      <alignment horizontal="center"/>
    </xf>
    <xf numFmtId="0" fontId="23" fillId="0" borderId="11" xfId="34" applyFont="1" applyBorder="1" applyAlignment="1">
      <alignment horizontal="center"/>
    </xf>
    <xf numFmtId="0" fontId="24" fillId="0" borderId="11" xfId="34" applyFont="1" applyBorder="1" applyAlignment="1"/>
    <xf numFmtId="0" fontId="22" fillId="0" borderId="17" xfId="34" applyFont="1" applyBorder="1" applyAlignment="1">
      <alignment horizontal="center"/>
    </xf>
    <xf numFmtId="0" fontId="26" fillId="0" borderId="18" xfId="34" applyFont="1" applyBorder="1" applyAlignment="1"/>
    <xf numFmtId="0" fontId="28" fillId="0" borderId="17" xfId="0" applyFont="1" applyBorder="1"/>
    <xf numFmtId="0" fontId="26" fillId="0" borderId="17" xfId="0" applyFont="1" applyBorder="1"/>
    <xf numFmtId="0" fontId="28" fillId="20" borderId="17" xfId="34" applyFont="1" applyFill="1" applyBorder="1" applyAlignment="1">
      <alignment horizontal="right" vertical="center"/>
    </xf>
    <xf numFmtId="0" fontId="28" fillId="20" borderId="17" xfId="34" applyFont="1" applyFill="1" applyBorder="1" applyAlignment="1">
      <alignment vertical="center"/>
    </xf>
    <xf numFmtId="0" fontId="21" fillId="0" borderId="11" xfId="34" applyFont="1" applyBorder="1"/>
    <xf numFmtId="0" fontId="21" fillId="0" borderId="11" xfId="32" applyFont="1" applyBorder="1" applyAlignment="1">
      <alignment horizontal="center" vertical="center"/>
    </xf>
    <xf numFmtId="0" fontId="21" fillId="0" borderId="11" xfId="33" applyBorder="1" applyAlignment="1">
      <alignment horizontal="center"/>
    </xf>
    <xf numFmtId="0" fontId="21" fillId="0" borderId="15" xfId="33" applyBorder="1" applyAlignment="1">
      <alignment horizontal="center"/>
    </xf>
    <xf numFmtId="0" fontId="21" fillId="0" borderId="19" xfId="32" applyFont="1" applyBorder="1"/>
    <xf numFmtId="0" fontId="21" fillId="0" borderId="17" xfId="32" applyFont="1" applyBorder="1" applyAlignment="1">
      <alignment horizontal="center" vertical="center" textRotation="90"/>
    </xf>
    <xf numFmtId="0" fontId="30" fillId="0" borderId="11" xfId="32" applyFont="1" applyBorder="1"/>
    <xf numFmtId="0" fontId="30" fillId="0" borderId="11" xfId="32" applyFont="1" applyBorder="1" applyAlignment="1">
      <alignment horizontal="left"/>
    </xf>
    <xf numFmtId="3" fontId="30" fillId="0" borderId="11" xfId="32" applyNumberFormat="1" applyFont="1" applyBorder="1"/>
    <xf numFmtId="0" fontId="21" fillId="0" borderId="11" xfId="32" applyFont="1" applyBorder="1" applyAlignment="1">
      <alignment horizontal="left"/>
    </xf>
    <xf numFmtId="3" fontId="21" fillId="0" borderId="11" xfId="32" applyNumberFormat="1" applyFont="1" applyBorder="1"/>
    <xf numFmtId="0" fontId="30" fillId="21" borderId="11" xfId="32" applyFont="1" applyFill="1" applyBorder="1"/>
    <xf numFmtId="3" fontId="30" fillId="21" borderId="11" xfId="32" applyNumberFormat="1" applyFont="1" applyFill="1" applyBorder="1"/>
    <xf numFmtId="0" fontId="30" fillId="0" borderId="11" xfId="32" applyFont="1" applyBorder="1" applyAlignment="1">
      <alignment horizontal="justify"/>
    </xf>
    <xf numFmtId="0" fontId="21" fillId="0" borderId="11" xfId="32" applyFont="1" applyBorder="1" applyAlignment="1">
      <alignment horizontal="justify"/>
    </xf>
    <xf numFmtId="0" fontId="30" fillId="0" borderId="11" xfId="34" applyFont="1" applyBorder="1"/>
    <xf numFmtId="0" fontId="30" fillId="0" borderId="11" xfId="34" applyFont="1" applyBorder="1" applyAlignment="1">
      <alignment horizontal="right"/>
    </xf>
    <xf numFmtId="3" fontId="30" fillId="0" borderId="11" xfId="34" applyNumberFormat="1" applyFont="1" applyBorder="1" applyAlignment="1">
      <alignment horizontal="right"/>
    </xf>
    <xf numFmtId="0" fontId="21" fillId="0" borderId="11" xfId="34" applyFont="1" applyBorder="1" applyAlignment="1"/>
    <xf numFmtId="0" fontId="30" fillId="0" borderId="11" xfId="34" applyFont="1" applyBorder="1" applyAlignment="1"/>
    <xf numFmtId="0" fontId="30" fillId="20" borderId="11" xfId="34" applyFont="1" applyFill="1" applyBorder="1"/>
    <xf numFmtId="3" fontId="30" fillId="20" borderId="11" xfId="34" applyNumberFormat="1" applyFont="1" applyFill="1" applyBorder="1" applyAlignment="1">
      <alignment horizontal="right"/>
    </xf>
    <xf numFmtId="0" fontId="21" fillId="0" borderId="11" xfId="34" applyFont="1" applyBorder="1" applyAlignment="1">
      <alignment horizontal="center"/>
    </xf>
    <xf numFmtId="0" fontId="21" fillId="0" borderId="0" xfId="34" applyFont="1" applyAlignment="1">
      <alignment horizontal="center"/>
    </xf>
    <xf numFmtId="0" fontId="30" fillId="0" borderId="11" xfId="34" applyFont="1" applyBorder="1" applyAlignment="1">
      <alignment horizontal="right"/>
    </xf>
    <xf numFmtId="0" fontId="21" fillId="0" borderId="0" xfId="32" applyFont="1" applyAlignment="1">
      <alignment horizontal="right"/>
    </xf>
    <xf numFmtId="0" fontId="10" fillId="0" borderId="0" xfId="32" applyFont="1" applyAlignment="1"/>
    <xf numFmtId="0" fontId="10" fillId="0" borderId="0" xfId="32" applyAlignment="1"/>
    <xf numFmtId="0" fontId="21" fillId="0" borderId="0" xfId="33" applyAlignment="1"/>
    <xf numFmtId="0" fontId="21" fillId="0" borderId="0" xfId="32" applyFont="1" applyAlignment="1">
      <alignment horizontal="center" vertical="center"/>
    </xf>
    <xf numFmtId="0" fontId="21" fillId="0" borderId="0" xfId="32" applyFont="1" applyBorder="1" applyAlignment="1">
      <alignment horizontal="center" vertical="center"/>
    </xf>
    <xf numFmtId="0" fontId="21" fillId="0" borderId="0" xfId="33" applyBorder="1" applyAlignment="1"/>
    <xf numFmtId="0" fontId="21" fillId="0" borderId="15" xfId="33" applyBorder="1" applyAlignment="1"/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 2" xfId="32"/>
    <cellStyle name="Normál 3" xfId="33"/>
    <cellStyle name="Normál_2010. évi költségvetés mellékletek" xfId="34"/>
    <cellStyle name="Összesen" xfId="35" builtinId="25" customBuiltin="1"/>
    <cellStyle name="Rossz" xfId="36" builtinId="27" customBuiltin="1"/>
    <cellStyle name="Semleges" xfId="37" builtinId="28" customBuiltin="1"/>
    <cellStyle name="Számítás" xfId="38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100" zoomScaleSheetLayoutView="100" workbookViewId="0">
      <selection activeCell="N24" sqref="N24"/>
    </sheetView>
  </sheetViews>
  <sheetFormatPr defaultRowHeight="15.75" x14ac:dyDescent="0.25"/>
  <cols>
    <col min="1" max="1" width="5.25" style="8" bestFit="1" customWidth="1"/>
    <col min="2" max="2" width="2.875" style="1" customWidth="1"/>
    <col min="3" max="3" width="31.125" style="1" customWidth="1"/>
    <col min="4" max="6" width="8.625" style="8" bestFit="1" customWidth="1"/>
    <col min="7" max="7" width="9.5" style="8" bestFit="1" customWidth="1"/>
    <col min="8" max="15" width="8.625" style="8" bestFit="1" customWidth="1"/>
    <col min="16" max="16" width="9.5" style="8" bestFit="1" customWidth="1"/>
    <col min="17" max="16384" width="9" style="8"/>
  </cols>
  <sheetData>
    <row r="1" spans="1:16" s="1" customFormat="1" x14ac:dyDescent="0.25">
      <c r="B1" s="69" t="s">
        <v>55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s="1" customFormat="1" x14ac:dyDescent="0.25">
      <c r="B2" s="69" t="s">
        <v>82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s="1" customFormat="1" x14ac:dyDescent="0.25">
      <c r="B3" s="69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s="1" customFormat="1" x14ac:dyDescent="0.25">
      <c r="B4" s="69" t="s">
        <v>69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s="3" customFormat="1" ht="16.5" x14ac:dyDescent="0.25">
      <c r="A5" s="36" t="s">
        <v>83</v>
      </c>
      <c r="B5" s="40" t="s">
        <v>84</v>
      </c>
      <c r="C5" s="37" t="s">
        <v>85</v>
      </c>
      <c r="D5" s="38" t="s">
        <v>86</v>
      </c>
      <c r="E5" s="38" t="s">
        <v>87</v>
      </c>
      <c r="F5" s="38" t="s">
        <v>88</v>
      </c>
      <c r="G5" s="38" t="s">
        <v>89</v>
      </c>
      <c r="H5" s="38" t="s">
        <v>90</v>
      </c>
      <c r="I5" s="38" t="s">
        <v>91</v>
      </c>
      <c r="J5" s="38" t="s">
        <v>92</v>
      </c>
      <c r="K5" s="38" t="s">
        <v>93</v>
      </c>
      <c r="L5" s="38" t="s">
        <v>94</v>
      </c>
      <c r="M5" s="38" t="s">
        <v>95</v>
      </c>
      <c r="N5" s="38" t="s">
        <v>96</v>
      </c>
      <c r="O5" s="38" t="s">
        <v>97</v>
      </c>
      <c r="P5" s="39" t="s">
        <v>98</v>
      </c>
    </row>
    <row r="6" spans="1:16" s="1" customFormat="1" x14ac:dyDescent="0.25">
      <c r="A6" s="46" t="s">
        <v>99</v>
      </c>
      <c r="B6" s="41" t="s">
        <v>1</v>
      </c>
      <c r="C6" s="34" t="s">
        <v>2</v>
      </c>
      <c r="D6" s="34" t="s">
        <v>3</v>
      </c>
      <c r="E6" s="34" t="s">
        <v>4</v>
      </c>
      <c r="F6" s="34" t="s">
        <v>5</v>
      </c>
      <c r="G6" s="34" t="s">
        <v>6</v>
      </c>
      <c r="H6" s="34" t="s">
        <v>7</v>
      </c>
      <c r="I6" s="34" t="s">
        <v>8</v>
      </c>
      <c r="J6" s="34" t="s">
        <v>9</v>
      </c>
      <c r="K6" s="35" t="s">
        <v>70</v>
      </c>
      <c r="L6" s="34" t="s">
        <v>71</v>
      </c>
      <c r="M6" s="34" t="s">
        <v>10</v>
      </c>
      <c r="N6" s="34" t="s">
        <v>72</v>
      </c>
      <c r="O6" s="34" t="s">
        <v>73</v>
      </c>
      <c r="P6" s="34" t="s">
        <v>74</v>
      </c>
    </row>
    <row r="7" spans="1:16" s="1" customFormat="1" x14ac:dyDescent="0.25">
      <c r="A7" s="46" t="s">
        <v>100</v>
      </c>
      <c r="B7" s="42" t="s">
        <v>21</v>
      </c>
      <c r="C7" s="13" t="s">
        <v>54</v>
      </c>
      <c r="D7" s="10">
        <v>4866131</v>
      </c>
      <c r="E7" s="10">
        <v>5757023</v>
      </c>
      <c r="F7" s="10">
        <v>4866131</v>
      </c>
      <c r="G7" s="10">
        <v>4866131</v>
      </c>
      <c r="H7" s="10">
        <v>5637431</v>
      </c>
      <c r="I7" s="10">
        <v>4866131</v>
      </c>
      <c r="J7" s="10">
        <v>5976278</v>
      </c>
      <c r="K7" s="10">
        <v>4866131</v>
      </c>
      <c r="L7" s="10">
        <v>4866131</v>
      </c>
      <c r="M7" s="10">
        <v>5488431</v>
      </c>
      <c r="N7" s="10">
        <v>5976278</v>
      </c>
      <c r="O7" s="10">
        <v>4866132</v>
      </c>
      <c r="P7" s="10">
        <f t="shared" ref="P7:P13" si="0">SUM(D7:O7)</f>
        <v>62898359</v>
      </c>
    </row>
    <row r="8" spans="1:16" s="1" customFormat="1" x14ac:dyDescent="0.25">
      <c r="A8" s="46" t="s">
        <v>101</v>
      </c>
      <c r="B8" s="42" t="s">
        <v>22</v>
      </c>
      <c r="C8" s="13" t="s">
        <v>23</v>
      </c>
      <c r="D8" s="10">
        <v>570000</v>
      </c>
      <c r="E8" s="10">
        <v>620000</v>
      </c>
      <c r="F8" s="10">
        <v>3920000</v>
      </c>
      <c r="G8" s="10">
        <v>3570000</v>
      </c>
      <c r="H8" s="10">
        <v>4970000</v>
      </c>
      <c r="I8" s="10">
        <v>685000</v>
      </c>
      <c r="J8" s="10">
        <v>670000</v>
      </c>
      <c r="K8" s="10">
        <v>670000</v>
      </c>
      <c r="L8" s="10">
        <v>3930000</v>
      </c>
      <c r="M8" s="10">
        <v>2650000</v>
      </c>
      <c r="N8" s="10">
        <v>1175000</v>
      </c>
      <c r="O8" s="10">
        <v>870000</v>
      </c>
      <c r="P8" s="10">
        <f t="shared" si="0"/>
        <v>24300000</v>
      </c>
    </row>
    <row r="9" spans="1:16" s="1" customFormat="1" x14ac:dyDescent="0.25">
      <c r="A9" s="46" t="s">
        <v>102</v>
      </c>
      <c r="B9" s="42" t="s">
        <v>24</v>
      </c>
      <c r="C9" s="13" t="s">
        <v>25</v>
      </c>
      <c r="D9" s="10">
        <v>1101634</v>
      </c>
      <c r="E9" s="10">
        <v>1101634</v>
      </c>
      <c r="F9" s="10">
        <v>1101634</v>
      </c>
      <c r="G9" s="10">
        <v>1101634</v>
      </c>
      <c r="H9" s="10">
        <v>1121634</v>
      </c>
      <c r="I9" s="10">
        <v>1101634</v>
      </c>
      <c r="J9" s="10">
        <v>1101634</v>
      </c>
      <c r="K9" s="10">
        <v>1101634</v>
      </c>
      <c r="L9" s="10">
        <v>1621954</v>
      </c>
      <c r="M9" s="10">
        <v>1621954</v>
      </c>
      <c r="N9" s="10">
        <v>1621954</v>
      </c>
      <c r="O9" s="10">
        <v>1621950</v>
      </c>
      <c r="P9" s="10">
        <f t="shared" si="0"/>
        <v>15320884</v>
      </c>
    </row>
    <row r="10" spans="1:16" s="1" customFormat="1" x14ac:dyDescent="0.25">
      <c r="A10" s="46" t="s">
        <v>103</v>
      </c>
      <c r="B10" s="42" t="s">
        <v>26</v>
      </c>
      <c r="C10" s="13" t="s">
        <v>27</v>
      </c>
      <c r="D10" s="10">
        <v>8400</v>
      </c>
      <c r="E10" s="10">
        <v>8400</v>
      </c>
      <c r="F10" s="10">
        <v>8400</v>
      </c>
      <c r="G10" s="10">
        <v>118855</v>
      </c>
      <c r="H10" s="10">
        <v>8400</v>
      </c>
      <c r="I10" s="10">
        <v>8400</v>
      </c>
      <c r="J10" s="10">
        <v>8400</v>
      </c>
      <c r="K10" s="10">
        <v>8400</v>
      </c>
      <c r="L10" s="10">
        <v>18400</v>
      </c>
      <c r="M10" s="10">
        <v>8400</v>
      </c>
      <c r="N10" s="10">
        <v>8400</v>
      </c>
      <c r="O10" s="10">
        <v>8400</v>
      </c>
      <c r="P10" s="10">
        <f t="shared" si="0"/>
        <v>221255</v>
      </c>
    </row>
    <row r="11" spans="1:16" s="1" customFormat="1" x14ac:dyDescent="0.25">
      <c r="A11" s="46" t="s">
        <v>104</v>
      </c>
      <c r="B11" s="42" t="s">
        <v>28</v>
      </c>
      <c r="C11" s="13" t="s">
        <v>53</v>
      </c>
      <c r="D11" s="10">
        <v>0</v>
      </c>
      <c r="E11" s="10">
        <v>3020000</v>
      </c>
      <c r="F11" s="10">
        <v>0</v>
      </c>
      <c r="G11" s="10">
        <v>2290495</v>
      </c>
      <c r="H11" s="10">
        <v>10332331</v>
      </c>
      <c r="I11" s="10">
        <v>0</v>
      </c>
      <c r="J11" s="10"/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f t="shared" si="0"/>
        <v>15642826</v>
      </c>
    </row>
    <row r="12" spans="1:16" s="1" customFormat="1" x14ac:dyDescent="0.25">
      <c r="A12" s="46" t="s">
        <v>105</v>
      </c>
      <c r="B12" s="42" t="s">
        <v>29</v>
      </c>
      <c r="C12" s="13" t="s">
        <v>30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f t="shared" si="0"/>
        <v>0</v>
      </c>
    </row>
    <row r="13" spans="1:16" s="1" customFormat="1" x14ac:dyDescent="0.25">
      <c r="A13" s="46" t="s">
        <v>106</v>
      </c>
      <c r="B13" s="42" t="s">
        <v>31</v>
      </c>
      <c r="C13" s="13" t="s">
        <v>32</v>
      </c>
      <c r="D13" s="10">
        <v>0</v>
      </c>
      <c r="E13" s="10">
        <v>0</v>
      </c>
      <c r="F13" s="10">
        <v>0</v>
      </c>
      <c r="G13" s="10">
        <v>0</v>
      </c>
      <c r="H13" s="10"/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f t="shared" si="0"/>
        <v>0</v>
      </c>
    </row>
    <row r="14" spans="1:16" s="1" customFormat="1" x14ac:dyDescent="0.25">
      <c r="A14" s="46" t="s">
        <v>107</v>
      </c>
      <c r="B14" s="43" t="s">
        <v>33</v>
      </c>
      <c r="C14" s="14" t="s">
        <v>34</v>
      </c>
      <c r="D14" s="10">
        <v>250000</v>
      </c>
      <c r="E14" s="10">
        <v>250000</v>
      </c>
      <c r="F14" s="10">
        <v>250000</v>
      </c>
      <c r="G14" s="10">
        <v>106624204</v>
      </c>
      <c r="H14" s="10">
        <v>250000</v>
      </c>
      <c r="I14" s="10">
        <v>250000</v>
      </c>
      <c r="J14" s="10">
        <v>250000</v>
      </c>
      <c r="K14" s="10">
        <v>250000</v>
      </c>
      <c r="L14" s="10">
        <v>250000</v>
      </c>
      <c r="M14" s="10">
        <v>250000</v>
      </c>
      <c r="N14" s="10">
        <v>250000</v>
      </c>
      <c r="O14" s="10">
        <v>250000</v>
      </c>
      <c r="P14" s="10">
        <f>SUM(D14:O14)</f>
        <v>109374204</v>
      </c>
    </row>
    <row r="15" spans="1:16" s="1" customFormat="1" x14ac:dyDescent="0.25">
      <c r="A15" s="46" t="s">
        <v>108</v>
      </c>
      <c r="B15" s="44"/>
      <c r="C15" s="15" t="s">
        <v>11</v>
      </c>
      <c r="D15" s="16">
        <f>SUM(D7:D14)</f>
        <v>6796165</v>
      </c>
      <c r="E15" s="16">
        <f t="shared" ref="E15:O15" si="1">SUM(E7:E14)</f>
        <v>10757057</v>
      </c>
      <c r="F15" s="16">
        <f t="shared" si="1"/>
        <v>10146165</v>
      </c>
      <c r="G15" s="16">
        <f t="shared" si="1"/>
        <v>118571319</v>
      </c>
      <c r="H15" s="16">
        <f t="shared" si="1"/>
        <v>22319796</v>
      </c>
      <c r="I15" s="16">
        <f t="shared" si="1"/>
        <v>6911165</v>
      </c>
      <c r="J15" s="16">
        <f t="shared" si="1"/>
        <v>8006312</v>
      </c>
      <c r="K15" s="16">
        <f t="shared" si="1"/>
        <v>6896165</v>
      </c>
      <c r="L15" s="16">
        <f t="shared" si="1"/>
        <v>10686485</v>
      </c>
      <c r="M15" s="16">
        <f t="shared" si="1"/>
        <v>10018785</v>
      </c>
      <c r="N15" s="16">
        <f t="shared" si="1"/>
        <v>9031632</v>
      </c>
      <c r="O15" s="16">
        <f t="shared" si="1"/>
        <v>7616482</v>
      </c>
      <c r="P15" s="16">
        <f>SUM(P7:P14)</f>
        <v>227757528</v>
      </c>
    </row>
    <row r="16" spans="1:16" s="3" customFormat="1" x14ac:dyDescent="0.25">
      <c r="A16" s="46" t="s">
        <v>109</v>
      </c>
      <c r="B16" s="6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</row>
    <row r="17" spans="1:16" s="1" customFormat="1" x14ac:dyDescent="0.25">
      <c r="A17" s="46" t="s">
        <v>110</v>
      </c>
      <c r="B17" s="42" t="s">
        <v>35</v>
      </c>
      <c r="C17" s="12" t="s">
        <v>36</v>
      </c>
      <c r="D17" s="10">
        <v>2010377</v>
      </c>
      <c r="E17" s="10">
        <v>2085377</v>
      </c>
      <c r="F17" s="10">
        <v>2010377</v>
      </c>
      <c r="G17" s="10">
        <v>2010377</v>
      </c>
      <c r="H17" s="10">
        <v>2010377</v>
      </c>
      <c r="I17" s="10">
        <v>2010377</v>
      </c>
      <c r="J17" s="10">
        <v>2105959</v>
      </c>
      <c r="K17" s="10">
        <v>2180957</v>
      </c>
      <c r="L17" s="10">
        <v>2180957</v>
      </c>
      <c r="M17" s="10">
        <v>2180957</v>
      </c>
      <c r="N17" s="10">
        <v>2180957</v>
      </c>
      <c r="O17" s="10">
        <v>2180957</v>
      </c>
      <c r="P17" s="10">
        <f>SUM(D17:O17)</f>
        <v>25148006</v>
      </c>
    </row>
    <row r="18" spans="1:16" s="1" customFormat="1" x14ac:dyDescent="0.25">
      <c r="A18" s="46" t="s">
        <v>111</v>
      </c>
      <c r="B18" s="42" t="s">
        <v>37</v>
      </c>
      <c r="C18" s="11" t="s">
        <v>38</v>
      </c>
      <c r="D18" s="10">
        <v>256107</v>
      </c>
      <c r="E18" s="10">
        <v>256107</v>
      </c>
      <c r="F18" s="10">
        <v>256107</v>
      </c>
      <c r="G18" s="10">
        <v>256107</v>
      </c>
      <c r="H18" s="10">
        <v>256107</v>
      </c>
      <c r="I18" s="10">
        <v>256107</v>
      </c>
      <c r="J18" s="10">
        <v>278011</v>
      </c>
      <c r="K18" s="10">
        <v>278011</v>
      </c>
      <c r="L18" s="10">
        <v>278011</v>
      </c>
      <c r="M18" s="10">
        <v>278011</v>
      </c>
      <c r="N18" s="10">
        <v>278011</v>
      </c>
      <c r="O18" s="10">
        <v>278013</v>
      </c>
      <c r="P18" s="10">
        <f t="shared" ref="P18:P24" si="2">SUM(D18:O18)</f>
        <v>3204710</v>
      </c>
    </row>
    <row r="19" spans="1:16" s="1" customFormat="1" x14ac:dyDescent="0.25">
      <c r="A19" s="46" t="s">
        <v>112</v>
      </c>
      <c r="B19" s="42" t="s">
        <v>39</v>
      </c>
      <c r="C19" s="13" t="s">
        <v>40</v>
      </c>
      <c r="D19" s="10">
        <v>2384468</v>
      </c>
      <c r="E19" s="10">
        <v>2384468</v>
      </c>
      <c r="F19" s="10">
        <v>2084468</v>
      </c>
      <c r="G19" s="10">
        <v>2384468</v>
      </c>
      <c r="H19" s="10">
        <v>2384468</v>
      </c>
      <c r="I19" s="10">
        <v>2384468</v>
      </c>
      <c r="J19" s="10">
        <v>2384468</v>
      </c>
      <c r="K19" s="10">
        <v>2384468</v>
      </c>
      <c r="L19" s="10">
        <v>2384468</v>
      </c>
      <c r="M19" s="10">
        <v>2384468</v>
      </c>
      <c r="N19" s="10">
        <v>2384468</v>
      </c>
      <c r="O19" s="10">
        <v>2406453</v>
      </c>
      <c r="P19" s="10">
        <f>SUM(D19:O19)</f>
        <v>28335601</v>
      </c>
    </row>
    <row r="20" spans="1:16" s="1" customFormat="1" x14ac:dyDescent="0.25">
      <c r="A20" s="46" t="s">
        <v>113</v>
      </c>
      <c r="B20" s="42" t="s">
        <v>41</v>
      </c>
      <c r="C20" s="12" t="s">
        <v>42</v>
      </c>
      <c r="D20" s="10">
        <v>266667</v>
      </c>
      <c r="E20" s="10">
        <v>266667</v>
      </c>
      <c r="F20" s="10">
        <v>266667</v>
      </c>
      <c r="G20" s="10">
        <v>266667</v>
      </c>
      <c r="H20" s="10">
        <v>266667</v>
      </c>
      <c r="I20" s="10">
        <v>266667</v>
      </c>
      <c r="J20" s="10">
        <v>266667</v>
      </c>
      <c r="K20" s="10">
        <v>266667</v>
      </c>
      <c r="L20" s="10">
        <v>266667</v>
      </c>
      <c r="M20" s="10">
        <v>266667</v>
      </c>
      <c r="N20" s="10">
        <v>266667</v>
      </c>
      <c r="O20" s="10">
        <v>266663</v>
      </c>
      <c r="P20" s="10">
        <f>SUM(D20:O20)</f>
        <v>3200000</v>
      </c>
    </row>
    <row r="21" spans="1:16" s="1" customFormat="1" x14ac:dyDescent="0.25">
      <c r="A21" s="46" t="s">
        <v>114</v>
      </c>
      <c r="B21" s="42" t="s">
        <v>43</v>
      </c>
      <c r="C21" s="12" t="s">
        <v>44</v>
      </c>
      <c r="D21" s="10">
        <v>3145317</v>
      </c>
      <c r="E21" s="10">
        <v>3145317</v>
      </c>
      <c r="F21" s="10">
        <v>3145317</v>
      </c>
      <c r="G21" s="10">
        <v>3145317</v>
      </c>
      <c r="H21" s="10">
        <v>3145317</v>
      </c>
      <c r="I21" s="10">
        <v>3145317</v>
      </c>
      <c r="J21" s="10">
        <v>3145317</v>
      </c>
      <c r="K21" s="10">
        <v>3145317</v>
      </c>
      <c r="L21" s="10">
        <v>3145317</v>
      </c>
      <c r="M21" s="10">
        <v>3145317</v>
      </c>
      <c r="N21" s="10">
        <v>3145317</v>
      </c>
      <c r="O21" s="10">
        <v>3145313</v>
      </c>
      <c r="P21" s="10">
        <f t="shared" si="2"/>
        <v>37743800</v>
      </c>
    </row>
    <row r="22" spans="1:16" s="1" customFormat="1" x14ac:dyDescent="0.25">
      <c r="A22" s="46" t="s">
        <v>115</v>
      </c>
      <c r="B22" s="42" t="s">
        <v>45</v>
      </c>
      <c r="C22" s="12" t="s">
        <v>46</v>
      </c>
      <c r="D22" s="10">
        <v>129999</v>
      </c>
      <c r="E22" s="10">
        <v>6372465</v>
      </c>
      <c r="F22" s="10">
        <v>1755078</v>
      </c>
      <c r="G22" s="10">
        <v>4830495</v>
      </c>
      <c r="H22" s="10">
        <v>17336504</v>
      </c>
      <c r="I22" s="10">
        <v>12796952</v>
      </c>
      <c r="J22" s="10">
        <v>3526790</v>
      </c>
      <c r="K22" s="10">
        <v>0</v>
      </c>
      <c r="L22" s="10"/>
      <c r="M22" s="10">
        <v>8000000</v>
      </c>
      <c r="N22" s="10">
        <v>500000</v>
      </c>
      <c r="O22" s="10"/>
      <c r="P22" s="10">
        <f>SUM(D22:O22)</f>
        <v>55248283</v>
      </c>
    </row>
    <row r="23" spans="1:16" s="1" customFormat="1" x14ac:dyDescent="0.25">
      <c r="A23" s="46" t="s">
        <v>116</v>
      </c>
      <c r="B23" s="42" t="s">
        <v>47</v>
      </c>
      <c r="C23" s="12" t="s">
        <v>12</v>
      </c>
      <c r="D23" s="10">
        <v>0</v>
      </c>
      <c r="E23" s="10">
        <v>0</v>
      </c>
      <c r="F23" s="10">
        <v>0</v>
      </c>
      <c r="G23" s="10">
        <v>17000000</v>
      </c>
      <c r="H23" s="10">
        <v>9459797</v>
      </c>
      <c r="I23" s="10">
        <v>15289097</v>
      </c>
      <c r="J23" s="10">
        <v>5820171</v>
      </c>
      <c r="K23" s="10">
        <v>19993518</v>
      </c>
      <c r="L23" s="10">
        <v>0</v>
      </c>
      <c r="M23" s="10">
        <v>0</v>
      </c>
      <c r="N23" s="10">
        <v>4314545</v>
      </c>
      <c r="O23" s="10"/>
      <c r="P23" s="10">
        <f>SUM(D23:O23)</f>
        <v>71877128</v>
      </c>
    </row>
    <row r="24" spans="1:16" s="1" customFormat="1" x14ac:dyDescent="0.25">
      <c r="A24" s="46" t="s">
        <v>117</v>
      </c>
      <c r="B24" s="42" t="s">
        <v>48</v>
      </c>
      <c r="C24" s="12" t="s">
        <v>49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f t="shared" si="2"/>
        <v>0</v>
      </c>
    </row>
    <row r="25" spans="1:16" s="1" customFormat="1" x14ac:dyDescent="0.25">
      <c r="A25" s="46" t="s">
        <v>118</v>
      </c>
      <c r="B25" s="42" t="s">
        <v>50</v>
      </c>
      <c r="C25" s="12" t="s">
        <v>51</v>
      </c>
      <c r="D25" s="10">
        <v>931000</v>
      </c>
      <c r="E25" s="10">
        <v>188091</v>
      </c>
      <c r="F25" s="10">
        <v>188091</v>
      </c>
      <c r="G25" s="10">
        <v>188091</v>
      </c>
      <c r="H25" s="10">
        <v>188091</v>
      </c>
      <c r="I25" s="10">
        <v>188091</v>
      </c>
      <c r="J25" s="10">
        <v>188091</v>
      </c>
      <c r="K25" s="10">
        <v>188091</v>
      </c>
      <c r="L25" s="10">
        <v>188091</v>
      </c>
      <c r="M25" s="10">
        <v>188091</v>
      </c>
      <c r="N25" s="10">
        <v>188091</v>
      </c>
      <c r="O25" s="10">
        <v>188090</v>
      </c>
      <c r="P25" s="10">
        <f>SUM(D25:O25)</f>
        <v>3000000</v>
      </c>
    </row>
    <row r="26" spans="1:16" s="1" customFormat="1" x14ac:dyDescent="0.25">
      <c r="A26" s="46" t="s">
        <v>119</v>
      </c>
      <c r="B26" s="45"/>
      <c r="C26" s="15" t="s">
        <v>13</v>
      </c>
      <c r="D26" s="16">
        <f t="shared" ref="D26:O26" si="3">SUM(D17:D24)</f>
        <v>8192935</v>
      </c>
      <c r="E26" s="16">
        <f t="shared" si="3"/>
        <v>14510401</v>
      </c>
      <c r="F26" s="16">
        <f t="shared" si="3"/>
        <v>9518014</v>
      </c>
      <c r="G26" s="16">
        <f t="shared" si="3"/>
        <v>29893431</v>
      </c>
      <c r="H26" s="16">
        <f t="shared" si="3"/>
        <v>34859237</v>
      </c>
      <c r="I26" s="16">
        <f t="shared" si="3"/>
        <v>36148985</v>
      </c>
      <c r="J26" s="16">
        <f t="shared" si="3"/>
        <v>17527383</v>
      </c>
      <c r="K26" s="16">
        <f t="shared" si="3"/>
        <v>28248938</v>
      </c>
      <c r="L26" s="16">
        <f t="shared" si="3"/>
        <v>8255420</v>
      </c>
      <c r="M26" s="16">
        <f>SUM(M17:M25)</f>
        <v>16443511</v>
      </c>
      <c r="N26" s="16">
        <f>SUM(N17:N25)</f>
        <v>13258056</v>
      </c>
      <c r="O26" s="16">
        <f t="shared" si="3"/>
        <v>8277399</v>
      </c>
      <c r="P26" s="16">
        <f>SUM(P17:P25)</f>
        <v>227757528</v>
      </c>
    </row>
    <row r="27" spans="1:16" s="3" customFormat="1" x14ac:dyDescent="0.25"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39" spans="13:13" x14ac:dyDescent="0.25">
      <c r="M39" s="7"/>
    </row>
  </sheetData>
  <mergeCells count="4">
    <mergeCell ref="B4:P4"/>
    <mergeCell ref="B1:P1"/>
    <mergeCell ref="B2:P2"/>
    <mergeCell ref="B3:P3"/>
  </mergeCells>
  <phoneticPr fontId="20" type="noConversion"/>
  <printOptions headings="1"/>
  <pageMargins left="0.75" right="0.75" top="1" bottom="1" header="0.5" footer="0.5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workbookViewId="0">
      <selection activeCell="B14" sqref="B14"/>
    </sheetView>
  </sheetViews>
  <sheetFormatPr defaultRowHeight="15.75" x14ac:dyDescent="0.25"/>
  <cols>
    <col min="1" max="1" width="5.625" style="8" customWidth="1"/>
    <col min="2" max="2" width="22.125" style="8" bestFit="1" customWidth="1"/>
    <col min="3" max="3" width="24.375" style="8" customWidth="1"/>
    <col min="4" max="4" width="20.375" style="8" customWidth="1"/>
    <col min="5" max="5" width="36.125" style="8" customWidth="1"/>
    <col min="6" max="6" width="17.125" style="8" customWidth="1"/>
    <col min="7" max="16384" width="9" style="8"/>
  </cols>
  <sheetData>
    <row r="1" spans="1:6" s="1" customFormat="1" ht="20.25" customHeight="1" x14ac:dyDescent="0.25">
      <c r="B1" s="69" t="s">
        <v>55</v>
      </c>
      <c r="C1" s="69"/>
      <c r="D1" s="69"/>
      <c r="E1" s="69"/>
      <c r="F1" s="69"/>
    </row>
    <row r="2" spans="1:6" s="1" customFormat="1" ht="21.75" customHeight="1" x14ac:dyDescent="0.25">
      <c r="B2" s="69" t="s">
        <v>81</v>
      </c>
      <c r="C2" s="69"/>
      <c r="D2" s="69"/>
      <c r="E2" s="69"/>
      <c r="F2" s="69"/>
    </row>
    <row r="3" spans="1:6" s="1" customFormat="1" x14ac:dyDescent="0.25">
      <c r="B3" s="2"/>
      <c r="C3" s="2"/>
      <c r="D3" s="2"/>
      <c r="E3" s="2"/>
      <c r="F3" s="2"/>
    </row>
    <row r="4" spans="1:6" s="1" customFormat="1" x14ac:dyDescent="0.25">
      <c r="A4" s="46" t="s">
        <v>83</v>
      </c>
      <c r="B4" s="68" t="s">
        <v>84</v>
      </c>
      <c r="C4" s="68" t="s">
        <v>85</v>
      </c>
      <c r="D4" s="68" t="s">
        <v>86</v>
      </c>
      <c r="E4" s="68" t="s">
        <v>87</v>
      </c>
      <c r="F4" s="68" t="s">
        <v>88</v>
      </c>
    </row>
    <row r="5" spans="1:6" s="1" customFormat="1" x14ac:dyDescent="0.25">
      <c r="A5" s="46" t="s">
        <v>99</v>
      </c>
      <c r="B5" s="61" t="s">
        <v>2</v>
      </c>
      <c r="C5" s="70" t="s">
        <v>14</v>
      </c>
      <c r="D5" s="70"/>
      <c r="E5" s="62" t="s">
        <v>15</v>
      </c>
      <c r="F5" s="62" t="s">
        <v>16</v>
      </c>
    </row>
    <row r="6" spans="1:6" s="1" customFormat="1" x14ac:dyDescent="0.25">
      <c r="A6" s="46" t="s">
        <v>100</v>
      </c>
      <c r="B6" s="46" t="s">
        <v>17</v>
      </c>
      <c r="C6" s="61"/>
      <c r="D6" s="63">
        <v>0</v>
      </c>
      <c r="E6" s="63">
        <v>2409840</v>
      </c>
      <c r="F6" s="63">
        <f>SUM(D6:E6)</f>
        <v>2409840</v>
      </c>
    </row>
    <row r="7" spans="1:6" s="1" customFormat="1" x14ac:dyDescent="0.25">
      <c r="A7" s="46" t="s">
        <v>101</v>
      </c>
      <c r="B7" s="64" t="s">
        <v>20</v>
      </c>
      <c r="C7" s="65"/>
      <c r="D7" s="63">
        <v>34440</v>
      </c>
      <c r="E7" s="63">
        <v>1124683</v>
      </c>
      <c r="F7" s="63">
        <f>SUM(D7:E7)</f>
        <v>1159123</v>
      </c>
    </row>
    <row r="8" spans="1:6" s="1" customFormat="1" x14ac:dyDescent="0.25">
      <c r="A8" s="46" t="s">
        <v>102</v>
      </c>
      <c r="B8" s="64" t="s">
        <v>56</v>
      </c>
      <c r="C8" s="65"/>
      <c r="D8" s="63">
        <v>1234320</v>
      </c>
      <c r="E8" s="63">
        <v>0</v>
      </c>
      <c r="F8" s="63">
        <f>SUM(D8:E8)</f>
        <v>1234320</v>
      </c>
    </row>
    <row r="9" spans="1:6" s="1" customFormat="1" x14ac:dyDescent="0.25">
      <c r="A9" s="46" t="s">
        <v>103</v>
      </c>
      <c r="B9" s="46" t="s">
        <v>18</v>
      </c>
      <c r="C9" s="61"/>
      <c r="D9" s="63">
        <v>0</v>
      </c>
      <c r="E9" s="63">
        <v>0</v>
      </c>
      <c r="F9" s="63">
        <f>SUM(D9:E9)</f>
        <v>0</v>
      </c>
    </row>
    <row r="10" spans="1:6" s="1" customFormat="1" x14ac:dyDescent="0.25">
      <c r="A10" s="46" t="s">
        <v>104</v>
      </c>
      <c r="B10" s="46" t="s">
        <v>19</v>
      </c>
      <c r="C10" s="61"/>
      <c r="D10" s="63">
        <v>0</v>
      </c>
      <c r="E10" s="63">
        <v>0</v>
      </c>
      <c r="F10" s="63">
        <f>SUM(D10:E10)</f>
        <v>0</v>
      </c>
    </row>
    <row r="11" spans="1:6" s="1" customFormat="1" x14ac:dyDescent="0.25">
      <c r="A11" s="46" t="s">
        <v>105</v>
      </c>
      <c r="B11" s="66" t="s">
        <v>52</v>
      </c>
      <c r="C11" s="66"/>
      <c r="D11" s="67">
        <f>SUM(D6:D10)</f>
        <v>1268760</v>
      </c>
      <c r="E11" s="67">
        <f>SUM(E6:E10)</f>
        <v>3534523</v>
      </c>
      <c r="F11" s="67">
        <f>SUM(F6:F10)</f>
        <v>4803283</v>
      </c>
    </row>
  </sheetData>
  <mergeCells count="3">
    <mergeCell ref="B1:F1"/>
    <mergeCell ref="B2:F2"/>
    <mergeCell ref="C5:D5"/>
  </mergeCells>
  <phoneticPr fontId="20" type="noConversion"/>
  <printOptions headings="1"/>
  <pageMargins left="0.34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8"/>
  <sheetViews>
    <sheetView tabSelected="1" view="pageBreakPreview" topLeftCell="B19" zoomScaleNormal="100" zoomScaleSheetLayoutView="100" workbookViewId="0">
      <selection activeCell="I44" sqref="I44"/>
    </sheetView>
  </sheetViews>
  <sheetFormatPr defaultRowHeight="15.75" x14ac:dyDescent="0.25"/>
  <cols>
    <col min="1" max="1" width="1.125" style="17" hidden="1" customWidth="1"/>
    <col min="2" max="2" width="5.25" style="17" bestFit="1" customWidth="1"/>
    <col min="3" max="3" width="6.75" style="17" customWidth="1"/>
    <col min="4" max="4" width="49.5" style="17" customWidth="1"/>
    <col min="5" max="9" width="14.625" style="17" customWidth="1"/>
    <col min="10" max="16384" width="9" style="17"/>
  </cols>
  <sheetData>
    <row r="1" spans="1:110" x14ac:dyDescent="0.25">
      <c r="C1" s="71"/>
      <c r="D1" s="72"/>
      <c r="E1" s="73"/>
      <c r="F1" s="73"/>
      <c r="G1" s="74"/>
      <c r="H1" s="74"/>
      <c r="I1" s="74"/>
    </row>
    <row r="2" spans="1:110" x14ac:dyDescent="0.25">
      <c r="C2" s="18"/>
      <c r="D2" s="19"/>
    </row>
    <row r="3" spans="1:110" ht="30" customHeight="1" x14ac:dyDescent="0.25">
      <c r="A3" s="75" t="s">
        <v>55</v>
      </c>
      <c r="B3" s="75"/>
      <c r="C3" s="75"/>
      <c r="D3" s="75"/>
      <c r="E3" s="74"/>
      <c r="F3" s="74"/>
      <c r="G3" s="74"/>
      <c r="H3" s="74"/>
      <c r="I3" s="74"/>
    </row>
    <row r="4" spans="1:110" ht="27.75" customHeight="1" x14ac:dyDescent="0.25">
      <c r="A4" s="75" t="s">
        <v>79</v>
      </c>
      <c r="B4" s="75"/>
      <c r="C4" s="75"/>
      <c r="D4" s="75"/>
      <c r="E4" s="74"/>
      <c r="F4" s="74"/>
      <c r="G4" s="74"/>
      <c r="H4" s="74"/>
      <c r="I4" s="74"/>
    </row>
    <row r="5" spans="1:110" ht="27.75" customHeight="1" x14ac:dyDescent="0.25">
      <c r="A5" s="20"/>
      <c r="B5" s="20"/>
      <c r="C5" s="76" t="s">
        <v>75</v>
      </c>
      <c r="D5" s="77"/>
      <c r="E5" s="77"/>
      <c r="F5" s="77"/>
      <c r="G5" s="77"/>
      <c r="H5" s="77"/>
      <c r="I5" s="78"/>
    </row>
    <row r="6" spans="1:110" ht="27.75" customHeight="1" x14ac:dyDescent="0.25">
      <c r="A6" s="20"/>
      <c r="B6" s="47" t="s">
        <v>83</v>
      </c>
      <c r="C6" s="47" t="s">
        <v>84</v>
      </c>
      <c r="D6" s="48" t="s">
        <v>85</v>
      </c>
      <c r="E6" s="48" t="s">
        <v>86</v>
      </c>
      <c r="F6" s="48" t="s">
        <v>87</v>
      </c>
      <c r="G6" s="48" t="s">
        <v>88</v>
      </c>
      <c r="H6" s="48" t="s">
        <v>89</v>
      </c>
      <c r="I6" s="49" t="s">
        <v>90</v>
      </c>
    </row>
    <row r="7" spans="1:110" ht="45.75" customHeight="1" x14ac:dyDescent="0.25">
      <c r="A7" s="50"/>
      <c r="B7" s="17" t="s">
        <v>99</v>
      </c>
      <c r="C7" s="51"/>
      <c r="D7" s="22" t="s">
        <v>57</v>
      </c>
      <c r="E7" s="23" t="s">
        <v>76</v>
      </c>
      <c r="F7" s="23" t="s">
        <v>120</v>
      </c>
      <c r="G7" s="23" t="s">
        <v>77</v>
      </c>
      <c r="H7" s="23" t="s">
        <v>78</v>
      </c>
      <c r="I7" s="23" t="s">
        <v>80</v>
      </c>
    </row>
    <row r="8" spans="1:110" ht="31.5" customHeight="1" x14ac:dyDescent="0.25">
      <c r="A8" s="24" t="s">
        <v>58</v>
      </c>
      <c r="B8" s="17" t="s">
        <v>100</v>
      </c>
      <c r="C8" s="52"/>
      <c r="D8" s="52" t="s">
        <v>58</v>
      </c>
      <c r="E8" s="54">
        <f>SUM(E9+E10+E11+E12)</f>
        <v>92913177</v>
      </c>
      <c r="F8" s="54">
        <f>SUM(F9+F10+F11+F12)</f>
        <v>102519243</v>
      </c>
      <c r="G8" s="54">
        <f>SUM(G9+G10+G11+G12)</f>
        <v>86300000</v>
      </c>
      <c r="H8" s="54">
        <f>SUM(H9+H10+H11+H12)</f>
        <v>86400000</v>
      </c>
      <c r="I8" s="54">
        <f>SUM(I9+I10+I11+I12)</f>
        <v>86500000</v>
      </c>
    </row>
    <row r="9" spans="1:110" x14ac:dyDescent="0.25">
      <c r="A9" s="25"/>
      <c r="B9" s="17" t="s">
        <v>101</v>
      </c>
      <c r="C9" s="21" t="s">
        <v>21</v>
      </c>
      <c r="D9" s="55" t="s">
        <v>59</v>
      </c>
      <c r="E9" s="56">
        <v>58393573</v>
      </c>
      <c r="F9" s="56">
        <v>62898359</v>
      </c>
      <c r="G9" s="56">
        <v>55000000</v>
      </c>
      <c r="H9" s="56">
        <v>55000000</v>
      </c>
      <c r="I9" s="56">
        <v>55000000</v>
      </c>
    </row>
    <row r="10" spans="1:110" x14ac:dyDescent="0.25">
      <c r="A10" s="25"/>
      <c r="B10" s="17" t="s">
        <v>102</v>
      </c>
      <c r="C10" s="21" t="s">
        <v>22</v>
      </c>
      <c r="D10" s="55" t="s">
        <v>23</v>
      </c>
      <c r="E10" s="56">
        <v>21300000</v>
      </c>
      <c r="F10" s="56">
        <v>24300000</v>
      </c>
      <c r="G10" s="56">
        <v>21500000</v>
      </c>
      <c r="H10" s="56">
        <v>21500000</v>
      </c>
      <c r="I10" s="56">
        <v>21500000</v>
      </c>
    </row>
    <row r="11" spans="1:110" x14ac:dyDescent="0.25">
      <c r="A11" s="25"/>
      <c r="B11" s="17" t="s">
        <v>103</v>
      </c>
      <c r="C11" s="21" t="s">
        <v>24</v>
      </c>
      <c r="D11" s="55" t="s">
        <v>25</v>
      </c>
      <c r="E11" s="56">
        <v>13219604</v>
      </c>
      <c r="F11" s="56">
        <v>15320884</v>
      </c>
      <c r="G11" s="56">
        <v>9800000</v>
      </c>
      <c r="H11" s="56">
        <v>9900000</v>
      </c>
      <c r="I11" s="56">
        <v>10000000</v>
      </c>
    </row>
    <row r="12" spans="1:110" x14ac:dyDescent="0.25">
      <c r="A12" s="25"/>
      <c r="B12" s="17" t="s">
        <v>104</v>
      </c>
      <c r="C12" s="21" t="s">
        <v>26</v>
      </c>
      <c r="D12" s="55" t="s">
        <v>27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</row>
    <row r="13" spans="1:110" x14ac:dyDescent="0.25">
      <c r="A13" s="25"/>
      <c r="B13" s="17" t="s">
        <v>105</v>
      </c>
      <c r="C13" s="21"/>
      <c r="D13" s="55"/>
      <c r="E13" s="56"/>
      <c r="F13" s="56"/>
      <c r="G13" s="56"/>
      <c r="H13" s="56"/>
      <c r="I13" s="56"/>
    </row>
    <row r="14" spans="1:110" s="27" customFormat="1" ht="32.25" customHeight="1" x14ac:dyDescent="0.25">
      <c r="A14" s="26"/>
      <c r="B14" s="17" t="s">
        <v>106</v>
      </c>
      <c r="C14" s="21"/>
      <c r="D14" s="53" t="s">
        <v>60</v>
      </c>
      <c r="E14" s="54">
        <f>SUM(E16:E18)</f>
        <v>3020000</v>
      </c>
      <c r="F14" s="54">
        <f>SUM(F16:F18)</f>
        <v>15864081</v>
      </c>
      <c r="G14" s="54">
        <f>SUM(G16:G18)</f>
        <v>0</v>
      </c>
      <c r="H14" s="54">
        <f>SUM(H16:H18)</f>
        <v>0</v>
      </c>
      <c r="I14" s="54">
        <f>SUM(I16:I18)</f>
        <v>0</v>
      </c>
    </row>
    <row r="15" spans="1:110" s="30" customFormat="1" ht="30" customHeight="1" x14ac:dyDescent="0.25">
      <c r="A15" s="28" t="s">
        <v>61</v>
      </c>
      <c r="B15" s="17" t="s">
        <v>107</v>
      </c>
      <c r="C15" s="21"/>
      <c r="D15" s="55"/>
      <c r="E15" s="56"/>
      <c r="F15" s="56"/>
      <c r="G15" s="56"/>
      <c r="H15" s="56"/>
      <c r="I15" s="56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</row>
    <row r="16" spans="1:110" s="27" customFormat="1" ht="32.25" customHeight="1" x14ac:dyDescent="0.25">
      <c r="A16" s="31" t="s">
        <v>62</v>
      </c>
      <c r="B16" s="17" t="s">
        <v>108</v>
      </c>
      <c r="C16" s="21" t="s">
        <v>28</v>
      </c>
      <c r="D16" s="55" t="s">
        <v>63</v>
      </c>
      <c r="E16" s="56">
        <v>3020000</v>
      </c>
      <c r="F16" s="56">
        <v>15642826</v>
      </c>
      <c r="G16" s="56">
        <v>0</v>
      </c>
      <c r="H16" s="56">
        <v>0</v>
      </c>
      <c r="I16" s="56">
        <v>0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</row>
    <row r="17" spans="1:70" x14ac:dyDescent="0.25">
      <c r="A17" s="25"/>
      <c r="B17" s="17" t="s">
        <v>109</v>
      </c>
      <c r="C17" s="21" t="s">
        <v>29</v>
      </c>
      <c r="D17" s="55" t="s">
        <v>30</v>
      </c>
      <c r="E17" s="56">
        <v>0</v>
      </c>
      <c r="F17" s="56">
        <v>221255</v>
      </c>
      <c r="G17" s="56">
        <v>0</v>
      </c>
      <c r="H17" s="56">
        <v>0</v>
      </c>
      <c r="I17" s="56">
        <v>0</v>
      </c>
    </row>
    <row r="18" spans="1:70" x14ac:dyDescent="0.25">
      <c r="A18" s="25"/>
      <c r="B18" s="17" t="s">
        <v>110</v>
      </c>
      <c r="C18" s="21" t="s">
        <v>31</v>
      </c>
      <c r="D18" s="55" t="s">
        <v>32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</row>
    <row r="19" spans="1:70" x14ac:dyDescent="0.25">
      <c r="A19" s="25"/>
      <c r="B19" s="17" t="s">
        <v>111</v>
      </c>
      <c r="C19" s="52"/>
      <c r="D19" s="53"/>
      <c r="E19" s="54"/>
      <c r="F19" s="54"/>
      <c r="G19" s="54"/>
      <c r="H19" s="54"/>
      <c r="I19" s="54"/>
    </row>
    <row r="20" spans="1:70" x14ac:dyDescent="0.25">
      <c r="A20" s="25"/>
      <c r="B20" s="17" t="s">
        <v>112</v>
      </c>
      <c r="C20" s="52" t="s">
        <v>33</v>
      </c>
      <c r="D20" s="53" t="s">
        <v>34</v>
      </c>
      <c r="E20" s="54">
        <v>109374204</v>
      </c>
      <c r="F20" s="54">
        <v>109374204</v>
      </c>
      <c r="G20" s="54">
        <v>45148956</v>
      </c>
      <c r="H20" s="54">
        <v>45048956</v>
      </c>
      <c r="I20" s="54">
        <v>44948956</v>
      </c>
    </row>
    <row r="21" spans="1:70" ht="13.5" customHeight="1" x14ac:dyDescent="0.25">
      <c r="A21" s="25"/>
      <c r="B21" s="17" t="s">
        <v>113</v>
      </c>
      <c r="C21" s="21"/>
      <c r="D21" s="21"/>
      <c r="E21" s="21"/>
      <c r="F21" s="21"/>
      <c r="G21" s="21"/>
      <c r="H21" s="21"/>
      <c r="I21" s="21"/>
    </row>
    <row r="22" spans="1:70" ht="17.25" customHeight="1" x14ac:dyDescent="0.25">
      <c r="A22" s="25"/>
      <c r="B22" s="17" t="s">
        <v>114</v>
      </c>
      <c r="C22" s="57" t="s">
        <v>64</v>
      </c>
      <c r="D22" s="57" t="s">
        <v>61</v>
      </c>
      <c r="E22" s="58">
        <f>SUM(E8+E14+E20)</f>
        <v>205307381</v>
      </c>
      <c r="F22" s="58">
        <f>SUM(F8+F14+F20)</f>
        <v>227757528</v>
      </c>
      <c r="G22" s="58">
        <f>SUM(G8+G14+G20)</f>
        <v>131448956</v>
      </c>
      <c r="H22" s="58">
        <f>SUM(H8+H14+H20)</f>
        <v>131448956</v>
      </c>
      <c r="I22" s="58">
        <f>SUM(I8+I14+I20)</f>
        <v>131448956</v>
      </c>
    </row>
    <row r="23" spans="1:70" x14ac:dyDescent="0.25">
      <c r="A23" s="25"/>
      <c r="B23" s="17" t="s">
        <v>115</v>
      </c>
      <c r="C23" s="52"/>
      <c r="D23" s="52"/>
      <c r="E23" s="54"/>
      <c r="F23" s="54"/>
      <c r="G23" s="54"/>
      <c r="H23" s="54"/>
      <c r="I23" s="54"/>
    </row>
    <row r="24" spans="1:70" x14ac:dyDescent="0.25">
      <c r="A24" s="31" t="s">
        <v>65</v>
      </c>
      <c r="B24" s="17" t="s">
        <v>116</v>
      </c>
      <c r="C24" s="53"/>
      <c r="D24" s="59" t="s">
        <v>62</v>
      </c>
      <c r="E24" s="54">
        <f>SUM(E25:E29)</f>
        <v>96444143</v>
      </c>
      <c r="F24" s="54">
        <f>SUM(F25:F29)</f>
        <v>97632117</v>
      </c>
      <c r="G24" s="54">
        <f>SUM(G25:G29)</f>
        <v>95448956</v>
      </c>
      <c r="H24" s="54">
        <f>SUM(H25:H29)</f>
        <v>95448956</v>
      </c>
      <c r="I24" s="54">
        <f>SUM(I25:I29)</f>
        <v>95448956</v>
      </c>
    </row>
    <row r="25" spans="1:70" ht="18.75" customHeight="1" x14ac:dyDescent="0.25">
      <c r="A25" s="31"/>
      <c r="B25" s="17" t="s">
        <v>117</v>
      </c>
      <c r="C25" s="21" t="s">
        <v>35</v>
      </c>
      <c r="D25" s="60" t="s">
        <v>36</v>
      </c>
      <c r="E25" s="56">
        <v>24124528</v>
      </c>
      <c r="F25" s="56">
        <v>25148006</v>
      </c>
      <c r="G25" s="56">
        <v>20550000</v>
      </c>
      <c r="H25" s="56">
        <v>20550000</v>
      </c>
      <c r="I25" s="56">
        <v>20550000</v>
      </c>
    </row>
    <row r="26" spans="1:70" x14ac:dyDescent="0.25">
      <c r="A26" s="25"/>
      <c r="B26" s="17" t="s">
        <v>118</v>
      </c>
      <c r="C26" s="21" t="s">
        <v>37</v>
      </c>
      <c r="D26" s="21" t="s">
        <v>38</v>
      </c>
      <c r="E26" s="56">
        <v>3073288</v>
      </c>
      <c r="F26" s="56">
        <v>3204710</v>
      </c>
      <c r="G26" s="56">
        <v>3596250</v>
      </c>
      <c r="H26" s="56">
        <v>3596250</v>
      </c>
      <c r="I26" s="56">
        <v>3596250</v>
      </c>
    </row>
    <row r="27" spans="1:70" x14ac:dyDescent="0.25">
      <c r="A27" s="25"/>
      <c r="B27" s="17" t="s">
        <v>119</v>
      </c>
      <c r="C27" s="21" t="s">
        <v>39</v>
      </c>
      <c r="D27" s="55" t="s">
        <v>40</v>
      </c>
      <c r="E27" s="56">
        <v>24958151</v>
      </c>
      <c r="F27" s="56">
        <v>28335601</v>
      </c>
      <c r="G27" s="56">
        <v>25802706</v>
      </c>
      <c r="H27" s="56">
        <v>25802706</v>
      </c>
      <c r="I27" s="56">
        <v>25802706</v>
      </c>
    </row>
    <row r="28" spans="1:70" s="33" customFormat="1" ht="22.5" customHeight="1" x14ac:dyDescent="0.25">
      <c r="A28" s="28" t="s">
        <v>66</v>
      </c>
      <c r="B28" s="17" t="s">
        <v>121</v>
      </c>
      <c r="C28" s="21" t="s">
        <v>41</v>
      </c>
      <c r="D28" s="60" t="s">
        <v>42</v>
      </c>
      <c r="E28" s="56">
        <v>3200000</v>
      </c>
      <c r="F28" s="56">
        <v>3200000</v>
      </c>
      <c r="G28" s="56">
        <v>3500000</v>
      </c>
      <c r="H28" s="56">
        <v>3500000</v>
      </c>
      <c r="I28" s="56">
        <v>3500000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</row>
    <row r="29" spans="1:70" x14ac:dyDescent="0.25">
      <c r="B29" s="17" t="s">
        <v>122</v>
      </c>
      <c r="C29" s="21" t="s">
        <v>43</v>
      </c>
      <c r="D29" s="60" t="s">
        <v>44</v>
      </c>
      <c r="E29" s="56">
        <v>41088176</v>
      </c>
      <c r="F29" s="56">
        <v>37743800</v>
      </c>
      <c r="G29" s="56">
        <v>42000000</v>
      </c>
      <c r="H29" s="56">
        <v>42000000</v>
      </c>
      <c r="I29" s="56">
        <v>42000000</v>
      </c>
    </row>
    <row r="30" spans="1:70" x14ac:dyDescent="0.25">
      <c r="B30" s="17" t="s">
        <v>123</v>
      </c>
      <c r="C30" s="21"/>
      <c r="D30" s="60"/>
      <c r="E30" s="56"/>
      <c r="F30" s="56"/>
      <c r="G30" s="56"/>
      <c r="H30" s="56"/>
      <c r="I30" s="56"/>
    </row>
    <row r="31" spans="1:70" x14ac:dyDescent="0.25">
      <c r="B31" s="17" t="s">
        <v>124</v>
      </c>
      <c r="C31" s="53"/>
      <c r="D31" s="59" t="s">
        <v>65</v>
      </c>
      <c r="E31" s="54">
        <f>SUM(E32:E33,E34)</f>
        <v>105863238</v>
      </c>
      <c r="F31" s="54">
        <f>SUM(F32:F33,F34)</f>
        <v>127125411</v>
      </c>
      <c r="G31" s="54">
        <f>SUM(G32:G33,G34)</f>
        <v>33000000</v>
      </c>
      <c r="H31" s="54">
        <f>SUM(H32:H33,H34)</f>
        <v>33000000</v>
      </c>
      <c r="I31" s="54">
        <f>SUM(I32:I33,I34)</f>
        <v>33000000</v>
      </c>
    </row>
    <row r="32" spans="1:70" x14ac:dyDescent="0.25">
      <c r="B32" s="17" t="s">
        <v>125</v>
      </c>
      <c r="C32" s="21" t="s">
        <v>45</v>
      </c>
      <c r="D32" s="60" t="s">
        <v>46</v>
      </c>
      <c r="E32" s="56">
        <v>34236207</v>
      </c>
      <c r="F32" s="56">
        <v>55248283</v>
      </c>
      <c r="G32" s="56">
        <v>18000000</v>
      </c>
      <c r="H32" s="56">
        <v>18000000</v>
      </c>
      <c r="I32" s="56">
        <v>18000000</v>
      </c>
    </row>
    <row r="33" spans="2:9" x14ac:dyDescent="0.25">
      <c r="B33" s="17" t="s">
        <v>126</v>
      </c>
      <c r="C33" s="21" t="s">
        <v>47</v>
      </c>
      <c r="D33" s="60" t="s">
        <v>12</v>
      </c>
      <c r="E33" s="56">
        <v>71627031</v>
      </c>
      <c r="F33" s="56">
        <v>71877128</v>
      </c>
      <c r="G33" s="56">
        <v>15000000</v>
      </c>
      <c r="H33" s="56">
        <v>15000000</v>
      </c>
      <c r="I33" s="56">
        <v>15000000</v>
      </c>
    </row>
    <row r="34" spans="2:9" x14ac:dyDescent="0.25">
      <c r="B34" s="17" t="s">
        <v>127</v>
      </c>
      <c r="C34" s="21" t="s">
        <v>48</v>
      </c>
      <c r="D34" s="60" t="s">
        <v>49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</row>
    <row r="35" spans="2:9" x14ac:dyDescent="0.25">
      <c r="B35" s="17" t="s">
        <v>128</v>
      </c>
      <c r="C35" s="21"/>
      <c r="D35" s="60"/>
      <c r="E35" s="56"/>
      <c r="F35" s="56"/>
      <c r="G35" s="56"/>
      <c r="H35" s="56"/>
      <c r="I35" s="56"/>
    </row>
    <row r="36" spans="2:9" x14ac:dyDescent="0.25">
      <c r="B36" s="17" t="s">
        <v>129</v>
      </c>
      <c r="C36" s="52" t="s">
        <v>50</v>
      </c>
      <c r="D36" s="59" t="s">
        <v>51</v>
      </c>
      <c r="E36" s="54">
        <v>3000000</v>
      </c>
      <c r="F36" s="54">
        <v>3000000</v>
      </c>
      <c r="G36" s="54">
        <v>3000000</v>
      </c>
      <c r="H36" s="54">
        <v>3000000</v>
      </c>
      <c r="I36" s="54">
        <v>3000000</v>
      </c>
    </row>
    <row r="37" spans="2:9" x14ac:dyDescent="0.25">
      <c r="B37" s="17" t="s">
        <v>130</v>
      </c>
      <c r="C37" s="52"/>
      <c r="D37" s="59"/>
      <c r="E37" s="54"/>
      <c r="F37" s="54"/>
      <c r="G37" s="54"/>
      <c r="H37" s="54"/>
      <c r="I37" s="54"/>
    </row>
    <row r="38" spans="2:9" x14ac:dyDescent="0.25">
      <c r="B38" s="17" t="s">
        <v>131</v>
      </c>
      <c r="C38" s="57" t="s">
        <v>67</v>
      </c>
      <c r="D38" s="57" t="s">
        <v>68</v>
      </c>
      <c r="E38" s="58">
        <f>SUM(E31,E24,E36)</f>
        <v>205307381</v>
      </c>
      <c r="F38" s="58">
        <f>SUM(F31,F24,F36)</f>
        <v>227757528</v>
      </c>
      <c r="G38" s="58">
        <f>SUM(G31,G24,G36)</f>
        <v>131448956</v>
      </c>
      <c r="H38" s="58">
        <f>SUM(H31,H24,H36)</f>
        <v>131448956</v>
      </c>
      <c r="I38" s="58">
        <f>SUM(I31,I24,I36)</f>
        <v>131448956</v>
      </c>
    </row>
  </sheetData>
  <mergeCells count="4">
    <mergeCell ref="C1:I1"/>
    <mergeCell ref="A3:I3"/>
    <mergeCell ref="A4:I4"/>
    <mergeCell ref="C5:I5"/>
  </mergeCells>
  <printOptions horizontalCentered="1" headings="1" gridLines="1"/>
  <pageMargins left="0.31496062992125984" right="0.19685039370078741" top="0.78740157480314965" bottom="0.78740157480314965" header="0.51181102362204722" footer="0.51181102362204722"/>
  <pageSetup paperSize="9" scale="65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ütemterv</vt:lpstr>
      <vt:lpstr>közvetett támogatások</vt:lpstr>
      <vt:lpstr>áht.29A</vt:lpstr>
      <vt:lpstr>áht.29A!Nyomtatási_terület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Sibak András</cp:lastModifiedBy>
  <cp:lastPrinted>2020-02-07T12:25:27Z</cp:lastPrinted>
  <dcterms:created xsi:type="dcterms:W3CDTF">2012-02-14T10:11:54Z</dcterms:created>
  <dcterms:modified xsi:type="dcterms:W3CDTF">2022-11-25T10:00:49Z</dcterms:modified>
</cp:coreProperties>
</file>