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ibak\Downloads\koveskal\2016. 05. 12\"/>
    </mc:Choice>
  </mc:AlternateContent>
  <xr:revisionPtr revIDLastSave="0" documentId="8_{82CF96D3-D6ED-4038-864B-0D8304F3CCB2}" xr6:coauthVersionLast="47" xr6:coauthVersionMax="47" xr10:uidLastSave="{00000000-0000-0000-0000-000000000000}"/>
  <bookViews>
    <workbookView xWindow="-120" yWindow="-120" windowWidth="29040" windowHeight="15840" firstSheet="2" activeTab="8"/>
  </bookViews>
  <sheets>
    <sheet name="1.mérleg " sheetId="6" r:id="rId1"/>
    <sheet name="2.sz.kiad-bev." sheetId="1" r:id="rId2"/>
    <sheet name="3.Táj.adatok műk." sheetId="12" r:id="rId3"/>
    <sheet name="4.Táj.adatok felh." sheetId="13" r:id="rId4"/>
    <sheet name="5. mérleg" sheetId="8" r:id="rId5"/>
    <sheet name="6. maradvány" sheetId="7" r:id="rId6"/>
    <sheet name="7.eredmény" sheetId="9" r:id="rId7"/>
    <sheet name="8. megtér. ktg" sheetId="10" r:id="rId8"/>
    <sheet name="9. tárgyie.alak." sheetId="11" r:id="rId9"/>
  </sheets>
  <externalReferences>
    <externalReference r:id="rId10"/>
    <externalReference r:id="rId11"/>
  </externalReferences>
  <definedNames>
    <definedName name="beruh">'[2]4.1. táj.'!#REF!</definedName>
    <definedName name="intézmények">'[1]4.1. táj.'!#REF!</definedName>
    <definedName name="_xlnm.Print_Area" localSheetId="0">'1.mérleg '!$B$1:$G$33</definedName>
    <definedName name="_xlnm.Print_Area" localSheetId="1">'2.sz.kiad-bev.'!$A$1:$I$56</definedName>
    <definedName name="_xlnm.Print_Area" localSheetId="2">'3.Táj.adatok műk.'!$A$1:$J$22</definedName>
    <definedName name="_xlnm.Print_Area" localSheetId="3">'4.Táj.adatok felh.'!$A$1:$E$19</definedName>
    <definedName name="_xlnm.Print_Area" localSheetId="8">'9. tárgyie.alak.'!$A$1:$I$17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3" l="1"/>
  <c r="H7" i="13"/>
  <c r="G17" i="13"/>
  <c r="F17" i="13"/>
  <c r="E17" i="13"/>
  <c r="D17" i="13"/>
  <c r="C17" i="13"/>
  <c r="H14" i="13"/>
  <c r="G10" i="13"/>
  <c r="F10" i="13"/>
  <c r="E10" i="13"/>
  <c r="D10" i="13"/>
  <c r="C10" i="13"/>
  <c r="I22" i="12"/>
  <c r="J22" i="12" s="1"/>
  <c r="H22" i="12"/>
  <c r="F19" i="13" s="1"/>
  <c r="G22" i="12"/>
  <c r="E19" i="13" s="1"/>
  <c r="F22" i="12"/>
  <c r="E22" i="12"/>
  <c r="D22" i="12"/>
  <c r="D19" i="13" s="1"/>
  <c r="C22" i="12"/>
  <c r="J20" i="12"/>
  <c r="J18" i="12"/>
  <c r="I14" i="12"/>
  <c r="G18" i="13" s="1"/>
  <c r="H14" i="12"/>
  <c r="F18" i="13" s="1"/>
  <c r="G14" i="12"/>
  <c r="E18" i="13" s="1"/>
  <c r="F14" i="12"/>
  <c r="E14" i="12"/>
  <c r="D14" i="12"/>
  <c r="D18" i="13" s="1"/>
  <c r="C14" i="12"/>
  <c r="C18" i="13" s="1"/>
  <c r="J13" i="12"/>
  <c r="J11" i="12"/>
  <c r="G13" i="6"/>
  <c r="I35" i="1"/>
  <c r="I46" i="1"/>
  <c r="I42" i="1"/>
  <c r="I41" i="1"/>
  <c r="I37" i="1"/>
  <c r="I32" i="1"/>
  <c r="I28" i="1"/>
  <c r="I26" i="1"/>
  <c r="I18" i="1"/>
  <c r="I17" i="1"/>
  <c r="I16" i="1"/>
  <c r="I15" i="1"/>
  <c r="I14" i="1"/>
  <c r="I13" i="1"/>
  <c r="I11" i="1"/>
  <c r="H44" i="1"/>
  <c r="I44" i="1" s="1"/>
  <c r="H29" i="1"/>
  <c r="I29" i="1" s="1"/>
  <c r="G44" i="1"/>
  <c r="G48" i="1" s="1"/>
  <c r="G29" i="1"/>
  <c r="H19" i="1"/>
  <c r="I19" i="1"/>
  <c r="G19" i="1"/>
  <c r="G28" i="6"/>
  <c r="F27" i="6"/>
  <c r="G27" i="6" s="1"/>
  <c r="E27" i="6"/>
  <c r="E33" i="6" s="1"/>
  <c r="D27" i="6"/>
  <c r="G25" i="6"/>
  <c r="G23" i="6"/>
  <c r="F20" i="6"/>
  <c r="F33" i="6" s="1"/>
  <c r="G33" i="6" s="1"/>
  <c r="E20" i="6"/>
  <c r="D20" i="6"/>
  <c r="G17" i="6"/>
  <c r="F11" i="6"/>
  <c r="G11" i="6" s="1"/>
  <c r="E11" i="6"/>
  <c r="E19" i="6" s="1"/>
  <c r="D11" i="6"/>
  <c r="G8" i="6"/>
  <c r="F5" i="6"/>
  <c r="G5" i="6" s="1"/>
  <c r="E5" i="6"/>
  <c r="D5" i="6"/>
  <c r="D19" i="6" s="1"/>
  <c r="F29" i="1"/>
  <c r="F19" i="1"/>
  <c r="F44" i="1"/>
  <c r="F48" i="1" s="1"/>
  <c r="H17" i="13"/>
  <c r="H10" i="13"/>
  <c r="J14" i="12"/>
  <c r="D33" i="6"/>
  <c r="G20" i="6"/>
  <c r="H18" i="13" l="1"/>
  <c r="F19" i="6"/>
  <c r="G19" i="6" s="1"/>
  <c r="G19" i="13"/>
  <c r="H19" i="13" s="1"/>
  <c r="H48" i="1"/>
  <c r="I48" i="1" s="1"/>
</calcChain>
</file>

<file path=xl/sharedStrings.xml><?xml version="1.0" encoding="utf-8"?>
<sst xmlns="http://schemas.openxmlformats.org/spreadsheetml/2006/main" count="350" uniqueCount="267">
  <si>
    <t>BEVÉTELEK</t>
  </si>
  <si>
    <t>Köveskál és Térsége  Szennyvíz Társulás</t>
  </si>
  <si>
    <t>Bevételek összesen:</t>
  </si>
  <si>
    <t>Pénzügyi szolgáltatás kiadás teljesítése</t>
  </si>
  <si>
    <t>Szolgálatás összesen:</t>
  </si>
  <si>
    <t>Kiadások összesen:</t>
  </si>
  <si>
    <t>Működési célú kamatbevétel</t>
  </si>
  <si>
    <t>Beruházással kapcsolatos Áfa vissztérülés</t>
  </si>
  <si>
    <t>KIADÁSOK</t>
  </si>
  <si>
    <t>Számlázott szellemi tevékenység</t>
  </si>
  <si>
    <t>Felhalmozási kiadások összesen:</t>
  </si>
  <si>
    <t>Előző évi pénzmaradvány</t>
  </si>
  <si>
    <t>Egyéb építmények létesítése</t>
  </si>
  <si>
    <t>Egyéb önkormányzati vagyon bérbeadása</t>
  </si>
  <si>
    <t>Tartalék</t>
  </si>
  <si>
    <t>052080Szennyvízcsatorna építése, fenntartása, üzemeltetése</t>
  </si>
  <si>
    <t>B408</t>
  </si>
  <si>
    <t>B407</t>
  </si>
  <si>
    <t>B404</t>
  </si>
  <si>
    <t>B406</t>
  </si>
  <si>
    <t>Kiszámlázott általános forgalmi adó</t>
  </si>
  <si>
    <t>B8131</t>
  </si>
  <si>
    <t>K62</t>
  </si>
  <si>
    <t>Ingatlanok beszerzése, létesítése</t>
  </si>
  <si>
    <t>K67</t>
  </si>
  <si>
    <t>Beruházási célú előzetesen felszámított általános forgalmi adó</t>
  </si>
  <si>
    <t>K3</t>
  </si>
  <si>
    <t>Dologi kiadások</t>
  </si>
  <si>
    <t>K336</t>
  </si>
  <si>
    <t>Szakmai tevékenységet segítő szolgáltatások</t>
  </si>
  <si>
    <t>K337</t>
  </si>
  <si>
    <t>Egyéb szolgáltatások</t>
  </si>
  <si>
    <t>K352</t>
  </si>
  <si>
    <t>Fizetendő általános forgalmi adó</t>
  </si>
  <si>
    <t>K512</t>
  </si>
  <si>
    <t>Eredeti előirányzat eFt</t>
  </si>
  <si>
    <t>Megnevezés</t>
  </si>
  <si>
    <t>Közhatalmi bevételek</t>
  </si>
  <si>
    <t>Működési bevételek</t>
  </si>
  <si>
    <t>Személyi juttatás</t>
  </si>
  <si>
    <t>Egyéb működési célú kiadások</t>
  </si>
  <si>
    <t>Működési célú átvett pénzeszközök</t>
  </si>
  <si>
    <t>Felhalmozási bevételek</t>
  </si>
  <si>
    <t>Felhalmozási célú átvett pénzeszközök</t>
  </si>
  <si>
    <t>Felhalmozási célú átvett pénzeszközök államháztartáson belülről</t>
  </si>
  <si>
    <t>Pénzeszköz átvétel önkormányzatoktól</t>
  </si>
  <si>
    <t>2015. évi költségvetés</t>
  </si>
  <si>
    <t>Ügyvédi költség</t>
  </si>
  <si>
    <t>Földhivatali záradékolás</t>
  </si>
  <si>
    <t>Földmérői munka</t>
  </si>
  <si>
    <t xml:space="preserve">kártalanítás összege szolgalommal érintett ingatlanok után </t>
  </si>
  <si>
    <t>( Számlakibocsátás után)</t>
  </si>
  <si>
    <t>K351</t>
  </si>
  <si>
    <t>Működési célú előzetesen felszámított általános forgalmi adó</t>
  </si>
  <si>
    <t>2015. évi Költségvetés Mérlege</t>
  </si>
  <si>
    <t>eFt-ban</t>
  </si>
  <si>
    <t>Eredeti előirányzat</t>
  </si>
  <si>
    <t>Módosított előirányzat</t>
  </si>
  <si>
    <t>Pénzügyi teljesítés 2015. 12.31-ig</t>
  </si>
  <si>
    <t>Pénzügyi teljesítés %-a</t>
  </si>
  <si>
    <t>Működési bevételek összesen:</t>
  </si>
  <si>
    <t>B1</t>
  </si>
  <si>
    <t>Működési célú támogatások államháztartáson belülről</t>
  </si>
  <si>
    <t>B3</t>
  </si>
  <si>
    <t>B4</t>
  </si>
  <si>
    <t>B6</t>
  </si>
  <si>
    <t>Felhalmozási bevételek összesen:</t>
  </si>
  <si>
    <t>B2</t>
  </si>
  <si>
    <t>Felhalmozási célú támogatások államháztartáson belülről</t>
  </si>
  <si>
    <t>B5</t>
  </si>
  <si>
    <t>B7</t>
  </si>
  <si>
    <t>B8</t>
  </si>
  <si>
    <t>Finanszírozási bevételek</t>
  </si>
  <si>
    <t>BEVÉTELEK összesen:</t>
  </si>
  <si>
    <t>Működési kiadások összesen:</t>
  </si>
  <si>
    <t>K1</t>
  </si>
  <si>
    <t>K2</t>
  </si>
  <si>
    <t>Munkaadót terhelő járulékok</t>
  </si>
  <si>
    <t>K4</t>
  </si>
  <si>
    <t>Ellátotak pénzbeli juttatásai</t>
  </si>
  <si>
    <t>K5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</si>
  <si>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</si>
  <si>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</si>
  <si>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</si>
  <si>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</si>
  <si>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</si>
  <si>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</si>
  <si>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</si>
  <si>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</si>
  <si>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KIADÁSOK összesen:</t>
  </si>
  <si>
    <t>KIADÁSOK ÖSSZESEN:</t>
  </si>
  <si>
    <t>Köveskál és Térsége Szennyvíz Tűrsulás</t>
  </si>
  <si>
    <t>1. melléklet az .../2016. (V…..) társulási határozathoz</t>
  </si>
  <si>
    <t>07/A - Maradványkimutatás</t>
  </si>
  <si>
    <t>#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</si>
  <si>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</si>
  <si>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</si>
  <si>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</si>
  <si>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</si>
  <si>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</si>
  <si>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</si>
  <si>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</si>
  <si>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</si>
  <si>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</si>
  <si>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</si>
  <si>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</si>
  <si>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</si>
  <si>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</si>
  <si>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</si>
  <si>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</si>
  <si>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</si>
  <si>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</si>
  <si>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12/A - Mérleg</t>
  </si>
  <si>
    <t>Előző időszak</t>
  </si>
  <si>
    <t>Módosítások (+/-)</t>
  </si>
  <si>
    <t>Tárgyi időszak</t>
  </si>
  <si>
    <t>05</t>
  </si>
  <si>
    <t>A/II/1 Ingatlanok és a kapcsolódó vagyoni értékű jogok</t>
  </si>
  <si>
    <t>08</t>
  </si>
  <si>
    <t>A/II/4 Beruházások, felújítások</t>
  </si>
  <si>
    <t>10</t>
  </si>
  <si>
    <t>A/II Tárgyi eszközök  (=A/II/1+...+A/II/5)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</si>
  <si>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</si>
  <si>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</si>
  <si>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</si>
  <si>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</si>
  <si>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</si>
  <si>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</si>
  <si>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</si>
  <si>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</si>
  <si>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</si>
  <si>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</si>
  <si>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</si>
  <si>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</si>
  <si>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142</t>
  </si>
  <si>
    <t>D/III/1 Adott előlegek (=D/III/1a+…+D/III/1f)</t>
  </si>
  <si>
    <t>148</t>
  </si>
  <si>
    <t>D/III/1f - ebből: túlfizetések, téves és visszajáró kifizetések</t>
  </si>
  <si>
    <t>157</t>
  </si>
  <si>
    <t>D/III Követelés jellegű sajátos elszámolások (=D/III/1+…+D/III/9)</t>
  </si>
  <si>
    <t>158</t>
  </si>
  <si>
    <t>D) KÖVETELÉSEK  (=D/I+D/II+D/III)</t>
  </si>
  <si>
    <t>166</t>
  </si>
  <si>
    <t>ESZKÖZÖK ÖSSZESEN (=A+B+C+D+E+F)</t>
  </si>
  <si>
    <t>167</t>
  </si>
  <si>
    <t>G/I  Nemzeti vagyon induláskori értéke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</si>
  <si>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</si>
  <si>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</si>
  <si>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</si>
  <si>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</si>
  <si>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</si>
  <si>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</si>
  <si>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</si>
  <si>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</si>
  <si>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176</t>
  </si>
  <si>
    <t>H/I/3 Költségvetési évben esedékes kötelezettségek dologi kiadásokra</t>
  </si>
  <si>
    <t>199</t>
  </si>
  <si>
    <t>H/I Költségvetési évben esedékes kötelezettségek (=H/I/1+…+H/I/9)</t>
  </si>
  <si>
    <t>237</t>
  </si>
  <si>
    <t>H) KÖTELEZETTSÉGEK (=H/I+H/II+H/III)</t>
  </si>
  <si>
    <t>243</t>
  </si>
  <si>
    <t>FORRÁSOK ÖSSZESEN (=G+H+I+J)</t>
  </si>
  <si>
    <t>13/A - Eredménykimutatás</t>
  </si>
  <si>
    <t>03        Tevékenység egyéb nettó eredményszemléletű bevételei</t>
  </si>
  <si>
    <t>I        Tevékenység nettó eredményszemléletű bevétele (=01+02+03) (04=01+02+03)</t>
  </si>
  <si>
    <t>08        Különféle egyéb eredményszemléletű bevételek</t>
  </si>
  <si>
    <t>11</t>
  </si>
  <si>
    <t>III        Egyéb eredményszemléletű bevételek (=06+07+08) (11=08+09+10)</t>
  </si>
  <si>
    <t>12</t>
  </si>
  <si>
    <t>09        Anyagköltség</t>
  </si>
  <si>
    <t>13</t>
  </si>
  <si>
    <t>10        Igénybe vett szolgáltatások értéke</t>
  </si>
  <si>
    <t>16</t>
  </si>
  <si>
    <t>IV        Anyagjellegű ráfordítások (=09+10+11+12) (16=12+...+15)</t>
  </si>
  <si>
    <t>21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</si>
  <si>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</si>
  <si>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</si>
  <si>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</si>
  <si>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</si>
  <si>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</si>
  <si>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25</t>
  </si>
  <si>
    <t>17        Kapott (járó) kamatok és kamatjellegű eredményszemléletű bevételek</t>
  </si>
  <si>
    <t>VIII        Pénzügyi műveletek eredményszemléletű bevételei (=16+17+18) (28=24+...+26)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</si>
  <si>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</si>
  <si>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</si>
  <si>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</si>
  <si>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</si>
  <si>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</si>
  <si>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</si>
  <si>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38</t>
  </si>
  <si>
    <t>X        Rendkívüli eredményszemléletű bevételek (=22+23) (=36+37)</t>
  </si>
  <si>
    <t>40</t>
  </si>
  <si>
    <t>D)        RENDKÍVÜLI EREDMÉNY(=X-XI) (40=38-39)</t>
  </si>
  <si>
    <t>41</t>
  </si>
  <si>
    <t>E)        MÉRLEG SZERINTI EREDMÉNY (=±C±D) (41=±35±40)</t>
  </si>
  <si>
    <t>14/A - Szakfeladatonkénti kimutatás a költségekről és a megtérült költségekről</t>
  </si>
  <si>
    <t>Összesen</t>
  </si>
  <si>
    <t>9990001  Szakfeladatra el nem számolt tételek Alaptevékenység</t>
  </si>
  <si>
    <t>Anyagköltség</t>
  </si>
  <si>
    <t>Igénybe vett szolgáltatások értéke</t>
  </si>
  <si>
    <t>Értékcsökkenési leírás</t>
  </si>
  <si>
    <t>Közvetlenül a 7. számlaosztályban elszámolt költségek (=01+…+06)</t>
  </si>
  <si>
    <t>Közvetlen önköltség (=07+09)</t>
  </si>
  <si>
    <t>18</t>
  </si>
  <si>
    <t>Felhalmozási célú támogatások eredményszemléletű bevételei</t>
  </si>
  <si>
    <t>19</t>
  </si>
  <si>
    <t>Szakfeladatokra elszámolt eredményszemléletű bevételek (=16+17+18)</t>
  </si>
  <si>
    <t>20</t>
  </si>
  <si>
    <t>Megtérült önköltség (=11-19)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</si>
  <si>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</si>
  <si>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</si>
  <si>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</si>
  <si>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</si>
  <si>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</si>
  <si>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</si>
  <si>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</si>
  <si>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</si>
  <si>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</si>
  <si>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</si>
  <si>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Beruházásokból, felújításokból aktivált érték</t>
  </si>
  <si>
    <t>Összes növekedés  (=02+…+07)</t>
  </si>
  <si>
    <t>Bruttó érték összesen (=01+08-14)</t>
  </si>
  <si>
    <t>Terv szerinti értékcsökkenés növekedése</t>
  </si>
  <si>
    <t>Terv szerinti értékcsökkenés záró állománya  (=16+17-18)</t>
  </si>
  <si>
    <t>24</t>
  </si>
  <si>
    <t>Értékcsökkenés összesen (=19+23)</t>
  </si>
  <si>
    <t>Eszközök nettó értéke (=15-24)</t>
  </si>
  <si>
    <t>Módosított  előirányzat</t>
  </si>
  <si>
    <t>pénzügyi teljesítés</t>
  </si>
  <si>
    <t>Pénzeszköz átvétel fejezeti kezelésű előirányzatoktól</t>
  </si>
  <si>
    <t>B2507</t>
  </si>
  <si>
    <t>B2503</t>
  </si>
  <si>
    <t>K312</t>
  </si>
  <si>
    <t>Egyéb üzemeltetési anyagok</t>
  </si>
  <si>
    <t>K3122</t>
  </si>
  <si>
    <t>Irodaszer, nyomtatvány beszerzése</t>
  </si>
  <si>
    <t>Tájékoztató adatok a MŰKÖDÉSI bevételek és kiadások alakulásáról</t>
  </si>
  <si>
    <t>(adatok ezer Ft – ban )</t>
  </si>
  <si>
    <t>2013. teljesítés</t>
  </si>
  <si>
    <t>2014. teljesítés</t>
  </si>
  <si>
    <t>2015. eredeti</t>
  </si>
  <si>
    <t>módosított adatok (ezer Ft)</t>
  </si>
  <si>
    <t>Működési célú bevételek összesen</t>
  </si>
  <si>
    <t>Személyi juttatások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</si>
  <si>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</si>
  <si>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</si>
  <si>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</si>
  <si>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</si>
  <si>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</si>
  <si>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KÖVESKÁL  KÖZSÉG ÖNKORMÁNYZATA</t>
  </si>
  <si>
    <t>Tájékotató adatok a FELHALMOZÁSI célú bevételek és kiadások alakulásáról</t>
  </si>
  <si>
    <t>2015.eredeti előir.</t>
  </si>
  <si>
    <t>Felhalmozási célú bevételek összesen</t>
  </si>
  <si>
    <t>Felhalmozási célú kiadások összesen</t>
  </si>
  <si>
    <t>BEVÉTELEK összesen</t>
  </si>
  <si>
    <t>KIADÁSOK összesen</t>
  </si>
  <si>
    <t>KÖVESKÁL ÉS TÉRSÉGE SZENNYVÍZ TÁRSULÁS</t>
  </si>
  <si>
    <t>5. melléklet az .../2016. (V…..) társulási határozathoz</t>
  </si>
  <si>
    <t>6. melléklet az .../2016. (V…..) társulási határozathoz</t>
  </si>
  <si>
    <t>26.</t>
  </si>
  <si>
    <t>0-ra leírt eszközök értéke</t>
  </si>
  <si>
    <t>3. melléklet az .../2016.(V....)   társulati határozathoz</t>
  </si>
  <si>
    <t>4. melléklet az .../2016.(V…..) önkormányzati rendelethez</t>
  </si>
  <si>
    <t>7. melléklet az .../2016. (V…..) társulási határozathoz</t>
  </si>
  <si>
    <t>8. melléklet az .../2016. (V…..) társulási határozathoz</t>
  </si>
  <si>
    <t>9. melléklet az .../2016. (V…..) társulási határozathoz</t>
  </si>
  <si>
    <t>2. melléklet a ….../2016. (V…....) társulási határozathoz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</si>
</sst>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sz val="9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MS Sans Serif"/>
      <family val="2"/>
      <charset val="238"/>
    </font>
    <font>
      <sz val="12"/>
      <name val="Arial"/>
    </font>
    <font>
      <sz val="10"/>
      <name val="Arial"/>
    </font>
    <font>
      <b/>
      <sz val="10"/>
      <name val="Arial"/>
    </font>
    <font>
      <sz val="12"/>
      <color indexed="8"/>
      <name val="Times New Roman"/>
      <family val="1"/>
      <charset val="238"/>
    </font>
    <font>
      <sz val="12"/>
      <color indexed="20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40F92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2" fillId="0" borderId="0"/>
    <xf numFmtId="0" fontId="9" fillId="0" borderId="0"/>
    <xf numFmtId="0" fontId="1" fillId="0" borderId="0"/>
  </cellStyleXfs>
  <cellXfs count="161">
    <xf numFmtId="0" fontId="0" fillId="0" borderId="0" xfId="0"/>
    <xf numFmtId="0" fontId="1" fillId="0" borderId="0" xfId="4"/>
    <xf numFmtId="0" fontId="1" fillId="0" borderId="0" xfId="4" applyFont="1"/>
    <xf numFmtId="0" fontId="2" fillId="0" borderId="0" xfId="0" applyFont="1"/>
    <xf numFmtId="0" fontId="3" fillId="0" borderId="0" xfId="0" applyFont="1"/>
    <xf numFmtId="0" fontId="4" fillId="0" borderId="0" xfId="4" applyFont="1" applyAlignment="1">
      <alignment horizontal="center"/>
    </xf>
    <xf numFmtId="49" fontId="1" fillId="0" borderId="0" xfId="4" applyNumberFormat="1" applyFont="1"/>
    <xf numFmtId="49" fontId="0" fillId="0" borderId="0" xfId="0" applyNumberFormat="1"/>
    <xf numFmtId="49" fontId="2" fillId="0" borderId="0" xfId="0" applyNumberFormat="1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1" fillId="0" borderId="0" xfId="4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/>
    <xf numFmtId="0" fontId="8" fillId="0" borderId="0" xfId="4" applyFont="1"/>
    <xf numFmtId="49" fontId="1" fillId="2" borderId="0" xfId="4" applyNumberFormat="1" applyFont="1" applyFill="1"/>
    <xf numFmtId="0" fontId="6" fillId="2" borderId="0" xfId="4" applyFont="1" applyFill="1"/>
    <xf numFmtId="0" fontId="1" fillId="2" borderId="0" xfId="4" applyFill="1"/>
    <xf numFmtId="0" fontId="9" fillId="0" borderId="0" xfId="0" applyFont="1"/>
    <xf numFmtId="0" fontId="9" fillId="0" borderId="0" xfId="3" applyFont="1" applyAlignment="1">
      <alignment horizontal="right"/>
    </xf>
    <xf numFmtId="0" fontId="9" fillId="3" borderId="0" xfId="0" applyFont="1" applyFill="1"/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3" fontId="10" fillId="0" borderId="3" xfId="0" applyNumberFormat="1" applyFont="1" applyBorder="1"/>
    <xf numFmtId="3" fontId="10" fillId="0" borderId="6" xfId="0" applyNumberFormat="1" applyFont="1" applyBorder="1"/>
    <xf numFmtId="10" fontId="9" fillId="0" borderId="6" xfId="0" applyNumberFormat="1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 applyAlignment="1">
      <alignment horizontal="left"/>
    </xf>
    <xf numFmtId="3" fontId="9" fillId="0" borderId="7" xfId="0" applyNumberFormat="1" applyFont="1" applyBorder="1"/>
    <xf numFmtId="3" fontId="9" fillId="0" borderId="9" xfId="0" applyNumberFormat="1" applyFont="1" applyBorder="1"/>
    <xf numFmtId="0" fontId="9" fillId="0" borderId="9" xfId="0" applyFont="1" applyBorder="1"/>
    <xf numFmtId="10" fontId="9" fillId="0" borderId="9" xfId="0" applyNumberFormat="1" applyFont="1" applyBorder="1"/>
    <xf numFmtId="0" fontId="10" fillId="0" borderId="8" xfId="0" applyFont="1" applyBorder="1" applyAlignment="1">
      <alignment horizontal="left"/>
    </xf>
    <xf numFmtId="3" fontId="10" fillId="0" borderId="7" xfId="0" applyNumberFormat="1" applyFont="1" applyBorder="1"/>
    <xf numFmtId="3" fontId="10" fillId="0" borderId="9" xfId="0" applyNumberFormat="1" applyFont="1" applyBorder="1"/>
    <xf numFmtId="0" fontId="10" fillId="0" borderId="7" xfId="0" applyFont="1" applyBorder="1"/>
    <xf numFmtId="0" fontId="10" fillId="0" borderId="0" xfId="0" applyFont="1" applyBorder="1"/>
    <xf numFmtId="0" fontId="10" fillId="0" borderId="9" xfId="0" applyFont="1" applyBorder="1"/>
    <xf numFmtId="0" fontId="10" fillId="0" borderId="0" xfId="0" applyFont="1"/>
    <xf numFmtId="10" fontId="9" fillId="0" borderId="7" xfId="0" applyNumberFormat="1" applyFont="1" applyBorder="1"/>
    <xf numFmtId="0" fontId="9" fillId="0" borderId="8" xfId="0" applyFont="1" applyBorder="1"/>
    <xf numFmtId="0" fontId="10" fillId="0" borderId="10" xfId="0" applyFont="1" applyBorder="1"/>
    <xf numFmtId="0" fontId="10" fillId="4" borderId="11" xfId="0" applyFont="1" applyFill="1" applyBorder="1"/>
    <xf numFmtId="0" fontId="10" fillId="4" borderId="12" xfId="0" applyFont="1" applyFill="1" applyBorder="1"/>
    <xf numFmtId="3" fontId="10" fillId="4" borderId="10" xfId="0" applyNumberFormat="1" applyFont="1" applyFill="1" applyBorder="1"/>
    <xf numFmtId="3" fontId="10" fillId="4" borderId="13" xfId="0" applyNumberFormat="1" applyFont="1" applyFill="1" applyBorder="1"/>
    <xf numFmtId="10" fontId="9" fillId="4" borderId="13" xfId="0" applyNumberFormat="1" applyFont="1" applyFill="1" applyBorder="1"/>
    <xf numFmtId="0" fontId="9" fillId="0" borderId="11" xfId="0" applyFont="1" applyBorder="1"/>
    <xf numFmtId="0" fontId="10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8" xfId="0" applyFont="1" applyBorder="1" applyAlignment="1">
      <alignment horizontal="justify"/>
    </xf>
    <xf numFmtId="0" fontId="9" fillId="0" borderId="8" xfId="0" applyFont="1" applyBorder="1" applyAlignment="1">
      <alignment horizontal="justify"/>
    </xf>
    <xf numFmtId="3" fontId="10" fillId="4" borderId="9" xfId="0" applyNumberFormat="1" applyFont="1" applyFill="1" applyBorder="1"/>
    <xf numFmtId="10" fontId="9" fillId="4" borderId="1" xfId="0" applyNumberFormat="1" applyFont="1" applyFill="1" applyBorder="1"/>
    <xf numFmtId="0" fontId="10" fillId="0" borderId="11" xfId="0" applyFont="1" applyBorder="1"/>
    <xf numFmtId="0" fontId="11" fillId="0" borderId="0" xfId="1"/>
    <xf numFmtId="0" fontId="13" fillId="0" borderId="0" xfId="1" applyFont="1" applyAlignment="1">
      <alignment horizontal="center" vertical="top" wrapText="1"/>
    </xf>
    <xf numFmtId="0" fontId="13" fillId="0" borderId="0" xfId="1" applyFont="1" applyAlignment="1">
      <alignment horizontal="left" vertical="top" wrapText="1"/>
    </xf>
    <xf numFmtId="3" fontId="13" fillId="0" borderId="0" xfId="1" applyNumberFormat="1" applyFont="1" applyAlignment="1">
      <alignment horizontal="right" vertical="top" wrapText="1"/>
    </xf>
    <xf numFmtId="0" fontId="14" fillId="0" borderId="0" xfId="1" applyFont="1" applyAlignment="1">
      <alignment horizontal="center" vertical="top" wrapText="1"/>
    </xf>
    <xf numFmtId="0" fontId="14" fillId="0" borderId="0" xfId="1" applyFont="1" applyAlignment="1">
      <alignment horizontal="left" vertical="top" wrapText="1"/>
    </xf>
    <xf numFmtId="3" fontId="14" fillId="0" borderId="0" xfId="1" applyNumberFormat="1" applyFont="1" applyAlignment="1">
      <alignment horizontal="right" vertical="top" wrapText="1"/>
    </xf>
    <xf numFmtId="0" fontId="0" fillId="0" borderId="0" xfId="0" applyAlignment="1">
      <alignment wrapText="1"/>
    </xf>
    <xf numFmtId="10" fontId="0" fillId="0" borderId="0" xfId="0" applyNumberFormat="1"/>
    <xf numFmtId="10" fontId="0" fillId="0" borderId="0" xfId="0" applyNumberFormat="1" applyBorder="1"/>
    <xf numFmtId="10" fontId="0" fillId="5" borderId="0" xfId="0" applyNumberFormat="1" applyFill="1" applyBorder="1"/>
    <xf numFmtId="0" fontId="1" fillId="0" borderId="0" xfId="4" applyBorder="1"/>
    <xf numFmtId="0" fontId="0" fillId="0" borderId="0" xfId="0" applyBorder="1"/>
    <xf numFmtId="49" fontId="1" fillId="2" borderId="11" xfId="4" applyNumberFormat="1" applyFont="1" applyFill="1" applyBorder="1"/>
    <xf numFmtId="0" fontId="6" fillId="2" borderId="11" xfId="4" applyFont="1" applyFill="1" applyBorder="1"/>
    <xf numFmtId="0" fontId="1" fillId="2" borderId="11" xfId="4" applyFill="1" applyBorder="1"/>
    <xf numFmtId="0" fontId="0" fillId="5" borderId="11" xfId="0" applyFill="1" applyBorder="1"/>
    <xf numFmtId="49" fontId="1" fillId="0" borderId="11" xfId="4" applyNumberFormat="1" applyFont="1" applyBorder="1"/>
    <xf numFmtId="0" fontId="1" fillId="0" borderId="11" xfId="4" applyFont="1" applyBorder="1"/>
    <xf numFmtId="10" fontId="2" fillId="0" borderId="11" xfId="0" applyNumberFormat="1" applyFont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49" fontId="1" fillId="0" borderId="0" xfId="4" applyNumberFormat="1" applyFont="1" applyFill="1" applyBorder="1"/>
    <xf numFmtId="0" fontId="6" fillId="0" borderId="0" xfId="4" applyFont="1" applyFill="1" applyBorder="1"/>
    <xf numFmtId="0" fontId="1" fillId="0" borderId="0" xfId="4" applyFill="1" applyBorder="1"/>
    <xf numFmtId="0" fontId="0" fillId="0" borderId="0" xfId="0" applyFill="1" applyBorder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5" fillId="2" borderId="4" xfId="0" applyFont="1" applyFill="1" applyBorder="1"/>
    <xf numFmtId="10" fontId="0" fillId="5" borderId="4" xfId="0" applyNumberFormat="1" applyFill="1" applyBorder="1"/>
    <xf numFmtId="0" fontId="9" fillId="0" borderId="0" xfId="1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1" applyFont="1" applyFill="1" applyAlignment="1">
      <alignment horizontal="center" vertical="top" wrapText="1"/>
    </xf>
    <xf numFmtId="0" fontId="2" fillId="0" borderId="0" xfId="2" applyAlignment="1"/>
    <xf numFmtId="0" fontId="9" fillId="0" borderId="0" xfId="3" applyFont="1"/>
    <xf numFmtId="0" fontId="9" fillId="0" borderId="0" xfId="3" applyFont="1" applyAlignment="1">
      <alignment horizontal="center"/>
    </xf>
    <xf numFmtId="0" fontId="10" fillId="0" borderId="0" xfId="3" applyFont="1" applyBorder="1" applyAlignment="1">
      <alignment horizontal="center"/>
    </xf>
    <xf numFmtId="0" fontId="10" fillId="0" borderId="1" xfId="3" applyFont="1" applyBorder="1" applyAlignment="1">
      <alignment horizontal="center" vertical="center" wrapText="1"/>
    </xf>
    <xf numFmtId="14" fontId="10" fillId="0" borderId="1" xfId="3" applyNumberFormat="1" applyFont="1" applyBorder="1" applyAlignment="1">
      <alignment horizontal="center" vertical="center" wrapText="1"/>
    </xf>
    <xf numFmtId="3" fontId="10" fillId="0" borderId="1" xfId="2" applyNumberFormat="1" applyFont="1" applyBorder="1" applyAlignment="1">
      <alignment horizontal="center" wrapText="1"/>
    </xf>
    <xf numFmtId="0" fontId="10" fillId="0" borderId="1" xfId="2" applyFont="1" applyBorder="1" applyAlignment="1">
      <alignment wrapText="1"/>
    </xf>
    <xf numFmtId="0" fontId="15" fillId="0" borderId="0" xfId="3" applyFont="1"/>
    <xf numFmtId="0" fontId="15" fillId="0" borderId="4" xfId="2" applyFont="1" applyBorder="1" applyAlignment="1">
      <alignment horizontal="left"/>
    </xf>
    <xf numFmtId="3" fontId="15" fillId="0" borderId="6" xfId="3" applyNumberFormat="1" applyFont="1" applyBorder="1" applyAlignment="1">
      <alignment horizontal="right" vertical="center" wrapText="1"/>
    </xf>
    <xf numFmtId="3" fontId="9" fillId="0" borderId="6" xfId="2" applyNumberFormat="1" applyFont="1" applyBorder="1"/>
    <xf numFmtId="0" fontId="9" fillId="0" borderId="6" xfId="3" applyFont="1" applyBorder="1"/>
    <xf numFmtId="10" fontId="9" fillId="0" borderId="9" xfId="3" applyNumberFormat="1" applyFont="1" applyBorder="1"/>
    <xf numFmtId="0" fontId="16" fillId="0" borderId="0" xfId="3" applyFont="1"/>
    <xf numFmtId="0" fontId="15" fillId="0" borderId="0" xfId="2" applyFont="1" applyBorder="1" applyAlignment="1">
      <alignment horizontal="left"/>
    </xf>
    <xf numFmtId="3" fontId="15" fillId="0" borderId="9" xfId="3" applyNumberFormat="1" applyFont="1" applyBorder="1" applyAlignment="1">
      <alignment horizontal="right" vertical="center" wrapText="1"/>
    </xf>
    <xf numFmtId="3" fontId="9" fillId="0" borderId="9" xfId="2" applyNumberFormat="1" applyFont="1" applyBorder="1"/>
    <xf numFmtId="0" fontId="9" fillId="0" borderId="9" xfId="3" applyFont="1" applyBorder="1"/>
    <xf numFmtId="0" fontId="9" fillId="0" borderId="0" xfId="2" applyFont="1"/>
    <xf numFmtId="0" fontId="15" fillId="0" borderId="0" xfId="3" applyFont="1" applyBorder="1" applyAlignment="1">
      <alignment vertical="center" wrapText="1"/>
    </xf>
    <xf numFmtId="0" fontId="15" fillId="4" borderId="0" xfId="3" applyFont="1" applyFill="1"/>
    <xf numFmtId="0" fontId="17" fillId="4" borderId="11" xfId="3" applyFont="1" applyFill="1" applyBorder="1" applyAlignment="1">
      <alignment wrapText="1"/>
    </xf>
    <xf numFmtId="3" fontId="17" fillId="4" borderId="13" xfId="3" applyNumberFormat="1" applyFont="1" applyFill="1" applyBorder="1" applyAlignment="1">
      <alignment vertical="center"/>
    </xf>
    <xf numFmtId="10" fontId="9" fillId="6" borderId="13" xfId="3" applyNumberFormat="1" applyFont="1" applyFill="1" applyBorder="1"/>
    <xf numFmtId="0" fontId="17" fillId="0" borderId="0" xfId="3" applyFont="1" applyBorder="1" applyAlignment="1">
      <alignment wrapText="1"/>
    </xf>
    <xf numFmtId="3" fontId="17" fillId="0" borderId="9" xfId="3" applyNumberFormat="1" applyFont="1" applyBorder="1" applyAlignment="1">
      <alignment horizontal="right" wrapText="1"/>
    </xf>
    <xf numFmtId="0" fontId="15" fillId="0" borderId="9" xfId="3" applyFont="1" applyBorder="1"/>
    <xf numFmtId="0" fontId="9" fillId="0" borderId="9" xfId="2" applyFont="1" applyBorder="1" applyAlignment="1">
      <alignment horizontal="right"/>
    </xf>
    <xf numFmtId="0" fontId="15" fillId="0" borderId="0" xfId="2" applyFont="1" applyBorder="1" applyAlignment="1">
      <alignment horizontal="justify"/>
    </xf>
    <xf numFmtId="3" fontId="15" fillId="0" borderId="9" xfId="2" applyNumberFormat="1" applyFont="1" applyBorder="1"/>
    <xf numFmtId="3" fontId="17" fillId="4" borderId="13" xfId="3" applyNumberFormat="1" applyFont="1" applyFill="1" applyBorder="1" applyAlignment="1">
      <alignment horizontal="right" wrapText="1"/>
    </xf>
    <xf numFmtId="10" fontId="9" fillId="6" borderId="9" xfId="3" applyNumberFormat="1" applyFont="1" applyFill="1" applyBorder="1"/>
    <xf numFmtId="0" fontId="9" fillId="0" borderId="0" xfId="3"/>
    <xf numFmtId="0" fontId="9" fillId="0" borderId="0" xfId="3" applyBorder="1"/>
    <xf numFmtId="0" fontId="15" fillId="0" borderId="0" xfId="2" applyFont="1" applyBorder="1"/>
    <xf numFmtId="0" fontId="15" fillId="4" borderId="11" xfId="3" applyFont="1" applyFill="1" applyBorder="1"/>
    <xf numFmtId="0" fontId="15" fillId="0" borderId="0" xfId="3" applyFont="1" applyBorder="1"/>
    <xf numFmtId="0" fontId="16" fillId="0" borderId="9" xfId="3" applyFont="1" applyBorder="1"/>
    <xf numFmtId="10" fontId="9" fillId="4" borderId="13" xfId="3" applyNumberFormat="1" applyFont="1" applyFill="1" applyBorder="1"/>
    <xf numFmtId="3" fontId="17" fillId="4" borderId="1" xfId="3" applyNumberFormat="1" applyFont="1" applyFill="1" applyBorder="1" applyAlignment="1">
      <alignment wrapText="1"/>
    </xf>
    <xf numFmtId="0" fontId="15" fillId="4" borderId="14" xfId="3" applyFont="1" applyFill="1" applyBorder="1"/>
    <xf numFmtId="0" fontId="17" fillId="4" borderId="14" xfId="3" applyFont="1" applyFill="1" applyBorder="1" applyAlignment="1">
      <alignment wrapText="1"/>
    </xf>
    <xf numFmtId="3" fontId="17" fillId="4" borderId="13" xfId="3" applyNumberFormat="1" applyFont="1" applyFill="1" applyBorder="1" applyAlignment="1">
      <alignment wrapText="1"/>
    </xf>
    <xf numFmtId="0" fontId="9" fillId="0" borderId="0" xfId="3" applyFont="1" applyBorder="1"/>
    <xf numFmtId="0" fontId="9" fillId="0" borderId="0" xfId="1" applyFont="1"/>
    <xf numFmtId="3" fontId="17" fillId="4" borderId="13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9" fillId="0" borderId="0" xfId="3" applyFont="1" applyAlignment="1">
      <alignment horizontal="right"/>
    </xf>
    <xf numFmtId="0" fontId="0" fillId="0" borderId="0" xfId="0" applyAlignment="1"/>
    <xf numFmtId="0" fontId="9" fillId="3" borderId="0" xfId="0" applyFont="1" applyFill="1" applyAlignment="1">
      <alignment horizontal="center" vertical="center"/>
    </xf>
    <xf numFmtId="0" fontId="4" fillId="0" borderId="0" xfId="4" applyFont="1" applyAlignment="1">
      <alignment horizontal="center"/>
    </xf>
    <xf numFmtId="0" fontId="1" fillId="0" borderId="0" xfId="4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2" applyAlignment="1"/>
    <xf numFmtId="0" fontId="9" fillId="0" borderId="0" xfId="3" applyFont="1" applyAlignment="1">
      <alignment horizontal="center"/>
    </xf>
    <xf numFmtId="0" fontId="9" fillId="0" borderId="0" xfId="3" applyFont="1" applyBorder="1" applyAlignment="1">
      <alignment horizontal="center"/>
    </xf>
    <xf numFmtId="0" fontId="2" fillId="0" borderId="0" xfId="2" applyAlignment="1">
      <alignment horizontal="right"/>
    </xf>
    <xf numFmtId="0" fontId="12" fillId="0" borderId="0" xfId="1" applyFont="1" applyFill="1" applyAlignment="1">
      <alignment horizontal="center" vertical="top" wrapText="1"/>
    </xf>
    <xf numFmtId="0" fontId="11" fillId="0" borderId="0" xfId="1" applyFill="1"/>
    <xf numFmtId="0" fontId="9" fillId="0" borderId="0" xfId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1" applyFont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Normál" xfId="0" builtinId="0"/>
    <cellStyle name="Normál 2" xfId="1"/>
    <cellStyle name="Normál 3" xfId="2"/>
    <cellStyle name="Normál_2010. évi költségvetés mellékletek" xfId="3"/>
    <cellStyle name="Normál_Munka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hivatal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3"/>
  <sheetViews>
    <sheetView view="pageBreakPreview" topLeftCell="B1" zoomScaleNormal="100" zoomScaleSheetLayoutView="100" workbookViewId="0">
      <selection activeCell="B1" sqref="B1:G1"/>
    </sheetView>
  </sheetViews>
  <sheetFormatPr defaultRowHeight="15.75" x14ac:dyDescent="0.25"/>
  <cols>
    <col min="1" max="1" width="1.28515625" style="19" hidden="1" customWidth="1"/>
    <col min="2" max="2" width="5.28515625" style="19" customWidth="1"/>
    <col min="3" max="3" width="63.85546875" style="19" customWidth="1"/>
    <col min="4" max="6" width="15.85546875" style="19" customWidth="1"/>
    <col min="7" max="7" width="11" style="19" customWidth="1"/>
    <col min="8" max="16384" width="9.140625" style="19"/>
  </cols>
  <sheetData>
    <row r="1" spans="1:10" x14ac:dyDescent="0.25">
      <c r="B1" s="144" t="s">
        <v>92</v>
      </c>
      <c r="C1" s="145"/>
      <c r="D1" s="145"/>
      <c r="E1" s="145"/>
      <c r="F1" s="145"/>
      <c r="G1" s="145"/>
    </row>
    <row r="2" spans="1:10" ht="30" customHeight="1" x14ac:dyDescent="0.25">
      <c r="A2" s="146" t="s">
        <v>91</v>
      </c>
      <c r="B2" s="146"/>
      <c r="C2" s="146"/>
      <c r="D2" s="146"/>
    </row>
    <row r="3" spans="1:10" ht="18" customHeight="1" x14ac:dyDescent="0.25">
      <c r="A3" s="146" t="s">
        <v>54</v>
      </c>
      <c r="B3" s="146"/>
      <c r="C3" s="146"/>
      <c r="D3" s="146"/>
      <c r="G3" s="19" t="s">
        <v>55</v>
      </c>
      <c r="J3" s="21"/>
    </row>
    <row r="4" spans="1:10" ht="50.25" customHeight="1" x14ac:dyDescent="0.25">
      <c r="A4" s="22"/>
      <c r="B4" s="22"/>
      <c r="C4" s="23" t="s">
        <v>36</v>
      </c>
      <c r="D4" s="24" t="s">
        <v>56</v>
      </c>
      <c r="E4" s="25" t="s">
        <v>57</v>
      </c>
      <c r="F4" s="26" t="s">
        <v>58</v>
      </c>
      <c r="G4" s="26" t="s">
        <v>59</v>
      </c>
    </row>
    <row r="5" spans="1:10" ht="31.5" customHeight="1" x14ac:dyDescent="0.25">
      <c r="A5" s="27" t="s">
        <v>60</v>
      </c>
      <c r="B5" s="28"/>
      <c r="C5" s="29" t="s">
        <v>60</v>
      </c>
      <c r="D5" s="30">
        <f>SUM(D6:D9)</f>
        <v>2497</v>
      </c>
      <c r="E5" s="31">
        <f>SUM(E6:E9)</f>
        <v>2605</v>
      </c>
      <c r="F5" s="31">
        <f>SUM(F6:F9)</f>
        <v>2033</v>
      </c>
      <c r="G5" s="32">
        <f>F5/E5</f>
        <v>0.78042226487523991</v>
      </c>
    </row>
    <row r="6" spans="1:10" x14ac:dyDescent="0.25">
      <c r="A6" s="33"/>
      <c r="B6" s="34" t="s">
        <v>61</v>
      </c>
      <c r="C6" s="35" t="s">
        <v>62</v>
      </c>
      <c r="D6" s="36">
        <v>0</v>
      </c>
      <c r="E6" s="37">
        <v>0</v>
      </c>
      <c r="F6" s="38">
        <v>0</v>
      </c>
      <c r="G6" s="39"/>
    </row>
    <row r="7" spans="1:10" x14ac:dyDescent="0.25">
      <c r="A7" s="33"/>
      <c r="B7" s="34" t="s">
        <v>63</v>
      </c>
      <c r="C7" s="35" t="s">
        <v>37</v>
      </c>
      <c r="D7" s="36">
        <v>0</v>
      </c>
      <c r="E7" s="37">
        <v>0</v>
      </c>
      <c r="F7" s="38">
        <v>0</v>
      </c>
      <c r="G7" s="39"/>
    </row>
    <row r="8" spans="1:10" x14ac:dyDescent="0.25">
      <c r="A8" s="33"/>
      <c r="B8" s="34" t="s">
        <v>64</v>
      </c>
      <c r="C8" s="35" t="s">
        <v>38</v>
      </c>
      <c r="D8" s="36">
        <v>2497</v>
      </c>
      <c r="E8" s="37">
        <v>2605</v>
      </c>
      <c r="F8" s="38">
        <v>2033</v>
      </c>
      <c r="G8" s="39">
        <f>F8/E8</f>
        <v>0.78042226487523991</v>
      </c>
    </row>
    <row r="9" spans="1:10" x14ac:dyDescent="0.25">
      <c r="A9" s="33"/>
      <c r="B9" s="34" t="s">
        <v>65</v>
      </c>
      <c r="C9" s="35" t="s">
        <v>41</v>
      </c>
      <c r="D9" s="36">
        <v>0</v>
      </c>
      <c r="E9" s="37">
        <v>0</v>
      </c>
      <c r="F9" s="38">
        <v>0</v>
      </c>
      <c r="G9" s="39"/>
    </row>
    <row r="10" spans="1:10" x14ac:dyDescent="0.25">
      <c r="A10" s="33"/>
      <c r="B10" s="34"/>
      <c r="C10" s="35"/>
      <c r="D10" s="36"/>
      <c r="E10" s="37"/>
      <c r="F10" s="38"/>
      <c r="G10" s="39"/>
    </row>
    <row r="11" spans="1:10" x14ac:dyDescent="0.25">
      <c r="A11" s="33"/>
      <c r="B11" s="34"/>
      <c r="C11" s="40" t="s">
        <v>66</v>
      </c>
      <c r="D11" s="41">
        <f>SUM(D13:D15)</f>
        <v>3593</v>
      </c>
      <c r="E11" s="42">
        <f>SUM(E13:E15)</f>
        <v>9012</v>
      </c>
      <c r="F11" s="42">
        <f>SUM(F13:F15)</f>
        <v>8258</v>
      </c>
      <c r="G11" s="39">
        <f>F11/E11</f>
        <v>0.91633377718597431</v>
      </c>
    </row>
    <row r="12" spans="1:10" x14ac:dyDescent="0.25">
      <c r="A12" s="33"/>
      <c r="B12" s="34"/>
      <c r="C12" s="35"/>
      <c r="D12" s="36"/>
      <c r="E12" s="37"/>
      <c r="F12" s="38"/>
      <c r="G12" s="39"/>
    </row>
    <row r="13" spans="1:10" x14ac:dyDescent="0.25">
      <c r="A13" s="33"/>
      <c r="B13" s="34" t="s">
        <v>67</v>
      </c>
      <c r="C13" s="35" t="s">
        <v>68</v>
      </c>
      <c r="D13" s="36">
        <v>3593</v>
      </c>
      <c r="E13" s="37">
        <v>9012</v>
      </c>
      <c r="F13" s="38">
        <v>8258</v>
      </c>
      <c r="G13" s="39">
        <f>F13/E13</f>
        <v>0.91633377718597431</v>
      </c>
    </row>
    <row r="14" spans="1:10" x14ac:dyDescent="0.25">
      <c r="A14" s="33"/>
      <c r="B14" s="34" t="s">
        <v>69</v>
      </c>
      <c r="C14" s="35" t="s">
        <v>42</v>
      </c>
      <c r="D14" s="36">
        <v>0</v>
      </c>
      <c r="E14" s="37">
        <v>0</v>
      </c>
      <c r="F14" s="38">
        <v>0</v>
      </c>
      <c r="G14" s="39"/>
    </row>
    <row r="15" spans="1:10" x14ac:dyDescent="0.25">
      <c r="A15" s="33"/>
      <c r="B15" s="34" t="s">
        <v>70</v>
      </c>
      <c r="C15" s="35" t="s">
        <v>43</v>
      </c>
      <c r="D15" s="36">
        <v>0</v>
      </c>
      <c r="E15" s="37">
        <v>0</v>
      </c>
      <c r="F15" s="38">
        <v>0</v>
      </c>
      <c r="G15" s="39"/>
    </row>
    <row r="16" spans="1:10" s="46" customFormat="1" ht="15.75" customHeight="1" x14ac:dyDescent="0.25">
      <c r="A16" s="43"/>
      <c r="B16" s="44"/>
      <c r="C16" s="40"/>
      <c r="D16" s="41"/>
      <c r="E16" s="42"/>
      <c r="F16" s="45"/>
      <c r="G16" s="39"/>
    </row>
    <row r="17" spans="1:109" x14ac:dyDescent="0.25">
      <c r="A17" s="33"/>
      <c r="B17" s="44" t="s">
        <v>71</v>
      </c>
      <c r="C17" s="40" t="s">
        <v>72</v>
      </c>
      <c r="D17" s="41">
        <v>4504</v>
      </c>
      <c r="E17" s="42">
        <v>4591</v>
      </c>
      <c r="F17" s="33">
        <v>4591</v>
      </c>
      <c r="G17" s="47">
        <f>F17/E17</f>
        <v>1</v>
      </c>
    </row>
    <row r="18" spans="1:109" x14ac:dyDescent="0.25">
      <c r="C18" s="48"/>
      <c r="D18" s="33"/>
      <c r="E18" s="38"/>
      <c r="F18" s="33"/>
      <c r="G18" s="47"/>
    </row>
    <row r="19" spans="1:109" s="55" customFormat="1" ht="30" customHeight="1" x14ac:dyDescent="0.25">
      <c r="A19" s="49" t="s">
        <v>73</v>
      </c>
      <c r="B19" s="50"/>
      <c r="C19" s="51" t="s">
        <v>73</v>
      </c>
      <c r="D19" s="52">
        <f>SUM(D5+D11+D17)</f>
        <v>10594</v>
      </c>
      <c r="E19" s="53">
        <f>SUM(E5+E11+E17)</f>
        <v>16208</v>
      </c>
      <c r="F19" s="53">
        <f>SUM(F5+F11+F17)</f>
        <v>14882</v>
      </c>
      <c r="G19" s="54">
        <f>F19/E19</f>
        <v>0.91818854886475809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</row>
    <row r="20" spans="1:109" s="46" customFormat="1" ht="32.25" customHeight="1" x14ac:dyDescent="0.25">
      <c r="A20" s="56" t="s">
        <v>74</v>
      </c>
      <c r="B20" s="57"/>
      <c r="C20" s="58" t="s">
        <v>74</v>
      </c>
      <c r="D20" s="30">
        <f>SUM(D21:D25)</f>
        <v>3934</v>
      </c>
      <c r="E20" s="42">
        <f>SUM(E21+E22+E23+E24+E25+E32)</f>
        <v>9548</v>
      </c>
      <c r="F20" s="42">
        <f>SUM(F21+F22+F23+F24+F25+F32)</f>
        <v>449</v>
      </c>
      <c r="G20" s="47">
        <f>F20/E20</f>
        <v>4.7025555090071218E-2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</row>
    <row r="21" spans="1:109" x14ac:dyDescent="0.25">
      <c r="A21" s="33"/>
      <c r="B21" s="34" t="s">
        <v>75</v>
      </c>
      <c r="C21" s="59" t="s">
        <v>39</v>
      </c>
      <c r="D21" s="36">
        <v>0</v>
      </c>
      <c r="E21" s="37">
        <v>0</v>
      </c>
      <c r="F21" s="38">
        <v>0</v>
      </c>
      <c r="G21" s="47"/>
    </row>
    <row r="22" spans="1:109" x14ac:dyDescent="0.25">
      <c r="A22" s="33"/>
      <c r="B22" s="34" t="s">
        <v>76</v>
      </c>
      <c r="C22" s="48" t="s">
        <v>77</v>
      </c>
      <c r="D22" s="36">
        <v>0</v>
      </c>
      <c r="E22" s="37">
        <v>0</v>
      </c>
      <c r="F22" s="38">
        <v>0</v>
      </c>
      <c r="G22" s="47"/>
    </row>
    <row r="23" spans="1:109" x14ac:dyDescent="0.25">
      <c r="A23" s="33"/>
      <c r="B23" s="34" t="s">
        <v>26</v>
      </c>
      <c r="C23" s="35" t="s">
        <v>27</v>
      </c>
      <c r="D23" s="36">
        <v>490</v>
      </c>
      <c r="E23" s="37">
        <v>649</v>
      </c>
      <c r="F23" s="38">
        <v>449</v>
      </c>
      <c r="G23" s="47">
        <f>F23/E23</f>
        <v>0.69183359013867485</v>
      </c>
    </row>
    <row r="24" spans="1:109" x14ac:dyDescent="0.25">
      <c r="A24" s="33"/>
      <c r="B24" s="34" t="s">
        <v>78</v>
      </c>
      <c r="C24" s="59" t="s">
        <v>79</v>
      </c>
      <c r="D24" s="36">
        <v>0</v>
      </c>
      <c r="E24" s="37">
        <v>0</v>
      </c>
      <c r="F24" s="38">
        <v>0</v>
      </c>
      <c r="G24" s="47"/>
    </row>
    <row r="25" spans="1:109" ht="13.5" customHeight="1" x14ac:dyDescent="0.25">
      <c r="A25" s="33"/>
      <c r="B25" s="34" t="s">
        <v>80</v>
      </c>
      <c r="C25" s="59" t="s">
        <v>40</v>
      </c>
      <c r="D25" s="36">
        <v>3444</v>
      </c>
      <c r="E25" s="37">
        <v>8899</v>
      </c>
      <c r="F25" s="38">
        <v>0</v>
      </c>
      <c r="G25" s="47">
        <f>F25/E25</f>
        <v>0</v>
      </c>
    </row>
    <row r="26" spans="1:109" ht="13.5" customHeight="1" x14ac:dyDescent="0.25">
      <c r="A26" s="33"/>
      <c r="B26" s="34"/>
      <c r="C26" s="59"/>
      <c r="D26" s="36"/>
      <c r="E26" s="37"/>
      <c r="F26" s="38"/>
      <c r="G26" s="47"/>
    </row>
    <row r="27" spans="1:109" x14ac:dyDescent="0.25">
      <c r="A27" s="56" t="s">
        <v>10</v>
      </c>
      <c r="B27" s="57"/>
      <c r="C27" s="58" t="s">
        <v>10</v>
      </c>
      <c r="D27" s="41">
        <f>SUM(D28:D29,D30)</f>
        <v>6660</v>
      </c>
      <c r="E27" s="42">
        <f>SUM(E28:E29,E30)</f>
        <v>6660</v>
      </c>
      <c r="F27" s="42">
        <f>SUM(F28:F29,F30)</f>
        <v>6372</v>
      </c>
      <c r="G27" s="47">
        <f>F27/E27</f>
        <v>0.95675675675675675</v>
      </c>
    </row>
    <row r="28" spans="1:109" ht="18.75" customHeight="1" x14ac:dyDescent="0.25">
      <c r="A28" s="56"/>
      <c r="B28" s="34" t="s">
        <v>81</v>
      </c>
      <c r="C28" s="59" t="s">
        <v>82</v>
      </c>
      <c r="D28" s="36">
        <v>6660</v>
      </c>
      <c r="E28" s="37">
        <v>6660</v>
      </c>
      <c r="F28" s="38">
        <v>6372</v>
      </c>
      <c r="G28" s="47">
        <f>F28/E28</f>
        <v>0.95675675675675675</v>
      </c>
    </row>
    <row r="29" spans="1:109" x14ac:dyDescent="0.25">
      <c r="A29" s="33"/>
      <c r="B29" s="34" t="s">
        <v>83</v>
      </c>
      <c r="C29" s="59" t="s">
        <v>84</v>
      </c>
      <c r="D29" s="36">
        <v>0</v>
      </c>
      <c r="E29" s="37">
        <v>0</v>
      </c>
      <c r="F29" s="38">
        <v>0</v>
      </c>
      <c r="G29" s="47"/>
    </row>
    <row r="30" spans="1:109" x14ac:dyDescent="0.25">
      <c r="A30" s="33"/>
      <c r="B30" s="34" t="s">
        <v>85</v>
      </c>
      <c r="C30" s="59" t="s">
        <v>86</v>
      </c>
      <c r="D30" s="36">
        <v>0</v>
      </c>
      <c r="E30" s="37">
        <v>0</v>
      </c>
      <c r="F30" s="38">
        <v>0</v>
      </c>
      <c r="G30" s="47"/>
    </row>
    <row r="31" spans="1:109" x14ac:dyDescent="0.25">
      <c r="A31" s="33"/>
      <c r="B31" s="34"/>
      <c r="C31" s="59"/>
      <c r="D31" s="36"/>
      <c r="E31" s="37"/>
      <c r="F31" s="38"/>
      <c r="G31" s="47"/>
    </row>
    <row r="32" spans="1:109" x14ac:dyDescent="0.25">
      <c r="A32" s="33"/>
      <c r="B32" s="44" t="s">
        <v>87</v>
      </c>
      <c r="C32" s="58" t="s">
        <v>88</v>
      </c>
      <c r="D32" s="41">
        <v>0</v>
      </c>
      <c r="E32" s="42">
        <v>0</v>
      </c>
      <c r="F32" s="38">
        <v>0</v>
      </c>
      <c r="G32" s="47"/>
    </row>
    <row r="33" spans="1:69" s="62" customFormat="1" ht="22.5" customHeight="1" x14ac:dyDescent="0.25">
      <c r="A33" s="49" t="s">
        <v>89</v>
      </c>
      <c r="B33" s="50"/>
      <c r="C33" s="51" t="s">
        <v>90</v>
      </c>
      <c r="D33" s="52">
        <f>SUM(D27,D20)</f>
        <v>10594</v>
      </c>
      <c r="E33" s="60">
        <f>SUM(E27,E20)</f>
        <v>16208</v>
      </c>
      <c r="F33" s="60">
        <f>SUM(F27,F20)</f>
        <v>6821</v>
      </c>
      <c r="G33" s="61">
        <f>F33/E33</f>
        <v>0.42084155972359327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</row>
  </sheetData>
  <mergeCells count="3">
    <mergeCell ref="B1:G1"/>
    <mergeCell ref="A2:D2"/>
    <mergeCell ref="A3:D3"/>
  </mergeCells>
  <printOptions horizontalCentered="1" headings="1"/>
  <pageMargins left="0.31496062992125984" right="0.19685039370078741" top="0.78740157480314965" bottom="0.78740157480314965" header="0.51181102362204722" footer="0.51181102362204722"/>
  <pageSetup paperSize="9" scale="76" orientation="landscape" cellComments="atEn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view="pageBreakPreview" zoomScaleNormal="100" workbookViewId="0">
      <selection sqref="A1:I1"/>
    </sheetView>
  </sheetViews>
  <sheetFormatPr defaultRowHeight="12.75" x14ac:dyDescent="0.2"/>
  <cols>
    <col min="1" max="1" width="6.7109375" customWidth="1"/>
    <col min="2" max="2" width="51.28515625" customWidth="1"/>
    <col min="6" max="6" width="10" bestFit="1" customWidth="1"/>
    <col min="7" max="7" width="11.28515625" customWidth="1"/>
  </cols>
  <sheetData>
    <row r="1" spans="1:9" x14ac:dyDescent="0.2">
      <c r="A1" s="149" t="s">
        <v>266</v>
      </c>
      <c r="B1" s="150"/>
      <c r="C1" s="150"/>
      <c r="D1" s="150"/>
      <c r="E1" s="150"/>
      <c r="F1" s="150"/>
      <c r="G1" s="150"/>
      <c r="H1" s="150"/>
      <c r="I1" s="150"/>
    </row>
    <row r="2" spans="1:9" ht="15" x14ac:dyDescent="0.2">
      <c r="A2" s="147" t="s">
        <v>1</v>
      </c>
      <c r="B2" s="147"/>
      <c r="C2" s="147"/>
      <c r="D2" s="147"/>
      <c r="E2" s="147"/>
      <c r="F2" s="147"/>
    </row>
    <row r="3" spans="1:9" ht="15" x14ac:dyDescent="0.2">
      <c r="A3" s="5"/>
      <c r="B3" s="5"/>
      <c r="C3" s="5"/>
      <c r="D3" s="5"/>
      <c r="E3" s="5"/>
      <c r="F3" s="5"/>
    </row>
    <row r="4" spans="1:9" ht="15" x14ac:dyDescent="0.2">
      <c r="A4" s="147" t="s">
        <v>46</v>
      </c>
      <c r="B4" s="147"/>
      <c r="C4" s="147"/>
      <c r="D4" s="147"/>
      <c r="E4" s="147"/>
      <c r="F4" s="147"/>
    </row>
    <row r="5" spans="1:9" ht="48" customHeight="1" x14ac:dyDescent="0.2">
      <c r="A5" s="2"/>
      <c r="B5" s="2"/>
      <c r="C5" s="2"/>
      <c r="D5" s="2"/>
      <c r="E5" s="2"/>
      <c r="F5" s="12" t="s">
        <v>35</v>
      </c>
      <c r="G5" s="13" t="s">
        <v>227</v>
      </c>
      <c r="H5" s="70" t="s">
        <v>228</v>
      </c>
      <c r="I5" s="13" t="s">
        <v>59</v>
      </c>
    </row>
    <row r="6" spans="1:9" x14ac:dyDescent="0.2">
      <c r="A6" s="2"/>
      <c r="B6" s="2"/>
      <c r="C6" s="2"/>
      <c r="D6" s="2"/>
      <c r="E6" s="2"/>
      <c r="F6" s="2"/>
    </row>
    <row r="7" spans="1:9" x14ac:dyDescent="0.2">
      <c r="A7" s="148" t="s">
        <v>0</v>
      </c>
      <c r="B7" s="148"/>
      <c r="C7" s="148"/>
      <c r="D7" s="148"/>
      <c r="E7" s="148"/>
      <c r="F7" s="148"/>
    </row>
    <row r="8" spans="1:9" x14ac:dyDescent="0.2">
      <c r="A8" s="74"/>
      <c r="B8" s="74"/>
      <c r="C8" s="74"/>
      <c r="D8" s="74"/>
      <c r="E8" s="74"/>
      <c r="F8" s="74"/>
      <c r="G8" s="75"/>
      <c r="H8" s="75"/>
      <c r="I8" s="75"/>
    </row>
    <row r="9" spans="1:9" x14ac:dyDescent="0.2">
      <c r="A9" s="76"/>
      <c r="B9" s="77" t="s">
        <v>15</v>
      </c>
      <c r="C9" s="78"/>
      <c r="D9" s="78"/>
      <c r="E9" s="78"/>
      <c r="F9" s="78"/>
      <c r="G9" s="79"/>
      <c r="H9" s="79"/>
      <c r="I9" s="79"/>
    </row>
    <row r="10" spans="1:9" x14ac:dyDescent="0.2">
      <c r="A10" s="85"/>
      <c r="B10" s="86"/>
      <c r="C10" s="87"/>
      <c r="D10" s="87"/>
      <c r="E10" s="87"/>
      <c r="F10" s="87"/>
      <c r="G10" s="88"/>
      <c r="H10" s="88"/>
      <c r="I10" s="88"/>
    </row>
    <row r="11" spans="1:9" x14ac:dyDescent="0.2">
      <c r="A11" s="6" t="s">
        <v>230</v>
      </c>
      <c r="B11" s="15" t="s">
        <v>44</v>
      </c>
      <c r="C11" s="1"/>
      <c r="D11" s="1"/>
      <c r="E11" s="1"/>
      <c r="F11" s="1">
        <v>3593</v>
      </c>
      <c r="G11" s="1">
        <v>3593</v>
      </c>
      <c r="H11" s="1">
        <v>2840</v>
      </c>
      <c r="I11" s="71">
        <f>H11/G11</f>
        <v>0.79042582799888672</v>
      </c>
    </row>
    <row r="12" spans="1:9" x14ac:dyDescent="0.2">
      <c r="A12" s="6"/>
      <c r="B12" s="15" t="s">
        <v>45</v>
      </c>
      <c r="C12" s="1"/>
      <c r="D12" s="1"/>
      <c r="E12" s="1"/>
      <c r="F12" s="1"/>
      <c r="G12" s="1"/>
      <c r="H12" s="1"/>
    </row>
    <row r="13" spans="1:9" x14ac:dyDescent="0.2">
      <c r="A13" s="6" t="s">
        <v>231</v>
      </c>
      <c r="B13" s="15" t="s">
        <v>229</v>
      </c>
      <c r="C13" s="1"/>
      <c r="D13" s="1"/>
      <c r="E13" s="1"/>
      <c r="F13" s="1">
        <v>0</v>
      </c>
      <c r="G13" s="1">
        <v>5419</v>
      </c>
      <c r="H13" s="1">
        <v>5419</v>
      </c>
      <c r="I13" s="72">
        <f t="shared" ref="I13:I19" si="0">H13/G13</f>
        <v>1</v>
      </c>
    </row>
    <row r="14" spans="1:9" x14ac:dyDescent="0.2">
      <c r="A14" s="6" t="s">
        <v>18</v>
      </c>
      <c r="B14" s="2" t="s">
        <v>13</v>
      </c>
      <c r="C14" s="1"/>
      <c r="D14" s="1"/>
      <c r="E14" s="1"/>
      <c r="F14" s="1">
        <v>850</v>
      </c>
      <c r="G14" s="1">
        <v>935</v>
      </c>
      <c r="H14" s="1">
        <v>935</v>
      </c>
      <c r="I14" s="72">
        <f t="shared" si="0"/>
        <v>1</v>
      </c>
    </row>
    <row r="15" spans="1:9" x14ac:dyDescent="0.2">
      <c r="A15" s="6" t="s">
        <v>19</v>
      </c>
      <c r="B15" s="2" t="s">
        <v>20</v>
      </c>
      <c r="C15" s="1"/>
      <c r="D15" s="1"/>
      <c r="E15" s="1"/>
      <c r="F15" s="1">
        <v>230</v>
      </c>
      <c r="G15" s="1">
        <v>253</v>
      </c>
      <c r="H15" s="1">
        <v>253</v>
      </c>
      <c r="I15" s="72">
        <f t="shared" si="0"/>
        <v>1</v>
      </c>
    </row>
    <row r="16" spans="1:9" x14ac:dyDescent="0.2">
      <c r="A16" s="6" t="s">
        <v>17</v>
      </c>
      <c r="B16" s="2" t="s">
        <v>7</v>
      </c>
      <c r="C16" s="1"/>
      <c r="D16" s="1"/>
      <c r="E16" s="1"/>
      <c r="F16" s="2">
        <v>1416</v>
      </c>
      <c r="G16" s="2">
        <v>1416</v>
      </c>
      <c r="H16" s="2">
        <v>843</v>
      </c>
      <c r="I16" s="72">
        <f t="shared" si="0"/>
        <v>0.59533898305084743</v>
      </c>
    </row>
    <row r="17" spans="1:9" x14ac:dyDescent="0.2">
      <c r="A17" s="6" t="s">
        <v>16</v>
      </c>
      <c r="B17" s="2" t="s">
        <v>6</v>
      </c>
      <c r="C17" s="1"/>
      <c r="D17" s="1"/>
      <c r="E17" s="1"/>
      <c r="F17" s="2">
        <v>1</v>
      </c>
      <c r="G17" s="2">
        <v>1</v>
      </c>
      <c r="H17" s="2">
        <v>1</v>
      </c>
      <c r="I17" s="72">
        <f t="shared" si="0"/>
        <v>1</v>
      </c>
    </row>
    <row r="18" spans="1:9" x14ac:dyDescent="0.2">
      <c r="A18" s="80" t="s">
        <v>21</v>
      </c>
      <c r="B18" s="81" t="s">
        <v>11</v>
      </c>
      <c r="C18" s="81"/>
      <c r="D18" s="81"/>
      <c r="E18" s="81"/>
      <c r="F18" s="81">
        <v>4504</v>
      </c>
      <c r="G18" s="81">
        <v>4591</v>
      </c>
      <c r="H18" s="81">
        <v>4591</v>
      </c>
      <c r="I18" s="82">
        <f t="shared" si="0"/>
        <v>1</v>
      </c>
    </row>
    <row r="19" spans="1:9" x14ac:dyDescent="0.2">
      <c r="A19" s="16"/>
      <c r="B19" s="18" t="s">
        <v>2</v>
      </c>
      <c r="C19" s="18"/>
      <c r="D19" s="18"/>
      <c r="E19" s="18"/>
      <c r="F19" s="17">
        <f>SUM(F11:F18)</f>
        <v>10594</v>
      </c>
      <c r="G19" s="17">
        <f>SUM(G11:G18)</f>
        <v>16208</v>
      </c>
      <c r="H19" s="17">
        <f>SUM(H11:H18)</f>
        <v>14882</v>
      </c>
      <c r="I19" s="73">
        <f t="shared" si="0"/>
        <v>0.91818854886475809</v>
      </c>
    </row>
    <row r="20" spans="1:9" x14ac:dyDescent="0.2">
      <c r="A20" s="1"/>
      <c r="B20" s="1"/>
      <c r="C20" s="1"/>
      <c r="D20" s="1"/>
      <c r="E20" s="1"/>
      <c r="F20" s="2"/>
    </row>
    <row r="21" spans="1:9" x14ac:dyDescent="0.2">
      <c r="A21" s="1"/>
      <c r="B21" s="148" t="s">
        <v>8</v>
      </c>
      <c r="C21" s="148"/>
      <c r="D21" s="148"/>
      <c r="E21" s="148"/>
      <c r="F21" s="148"/>
    </row>
    <row r="22" spans="1:9" x14ac:dyDescent="0.2">
      <c r="A22" s="1"/>
      <c r="B22" s="1"/>
      <c r="C22" s="1"/>
      <c r="D22" s="1"/>
      <c r="E22" s="1"/>
      <c r="F22" s="2"/>
    </row>
    <row r="23" spans="1:9" x14ac:dyDescent="0.2">
      <c r="A23" s="76"/>
      <c r="B23" s="77" t="s">
        <v>15</v>
      </c>
      <c r="C23" s="79"/>
      <c r="D23" s="79"/>
      <c r="E23" s="79"/>
      <c r="F23" s="79"/>
      <c r="G23" s="79"/>
      <c r="H23" s="79"/>
      <c r="I23" s="79"/>
    </row>
    <row r="24" spans="1:9" x14ac:dyDescent="0.2">
      <c r="A24" s="7"/>
      <c r="B24" s="3"/>
      <c r="C24" s="3"/>
      <c r="D24" s="3"/>
      <c r="E24" s="3"/>
      <c r="F24" s="3"/>
    </row>
    <row r="25" spans="1:9" x14ac:dyDescent="0.2">
      <c r="A25" s="7" t="s">
        <v>22</v>
      </c>
      <c r="B25" s="3" t="s">
        <v>23</v>
      </c>
      <c r="C25" s="3"/>
      <c r="D25" s="3"/>
      <c r="E25" s="3"/>
      <c r="F25" s="3"/>
    </row>
    <row r="26" spans="1:9" x14ac:dyDescent="0.2">
      <c r="A26" s="7" t="s">
        <v>22</v>
      </c>
      <c r="B26" s="3" t="s">
        <v>12</v>
      </c>
      <c r="C26" s="3"/>
      <c r="D26" s="3"/>
      <c r="E26" s="3"/>
      <c r="F26" s="3">
        <v>5244</v>
      </c>
      <c r="G26" s="3">
        <v>5244</v>
      </c>
      <c r="H26" s="3">
        <v>5017</v>
      </c>
      <c r="I26" s="71">
        <f t="shared" ref="I26:I46" si="1">H26/G26</f>
        <v>0.95671243325705568</v>
      </c>
    </row>
    <row r="27" spans="1:9" x14ac:dyDescent="0.2">
      <c r="A27" s="7"/>
      <c r="B27" s="14" t="s">
        <v>50</v>
      </c>
      <c r="C27" s="3"/>
      <c r="D27" s="3"/>
      <c r="E27" s="3"/>
      <c r="F27" s="3"/>
      <c r="G27" s="3"/>
      <c r="H27" s="3"/>
      <c r="I27" s="71"/>
    </row>
    <row r="28" spans="1:9" x14ac:dyDescent="0.2">
      <c r="A28" s="7" t="s">
        <v>24</v>
      </c>
      <c r="B28" s="3" t="s">
        <v>25</v>
      </c>
      <c r="C28" s="3"/>
      <c r="D28" s="3"/>
      <c r="E28" s="3"/>
      <c r="F28" s="3">
        <v>1416</v>
      </c>
      <c r="G28" s="3">
        <v>1416</v>
      </c>
      <c r="H28" s="3">
        <v>1354</v>
      </c>
      <c r="I28" s="71">
        <f t="shared" si="1"/>
        <v>0.95621468926553677</v>
      </c>
    </row>
    <row r="29" spans="1:9" x14ac:dyDescent="0.2">
      <c r="A29" s="7"/>
      <c r="B29" s="3" t="s">
        <v>10</v>
      </c>
      <c r="C29" s="3"/>
      <c r="D29" s="3"/>
      <c r="E29" s="3"/>
      <c r="F29" s="3">
        <f>SUM(F26:F28)</f>
        <v>6660</v>
      </c>
      <c r="G29" s="3">
        <f>SUM(G26:G28)</f>
        <v>6660</v>
      </c>
      <c r="H29" s="3">
        <f>SUM(H26:H28)</f>
        <v>6371</v>
      </c>
      <c r="I29" s="71">
        <f t="shared" si="1"/>
        <v>0.95660660660660657</v>
      </c>
    </row>
    <row r="30" spans="1:9" x14ac:dyDescent="0.2">
      <c r="A30" s="7"/>
      <c r="B30" s="3"/>
      <c r="C30" s="3"/>
      <c r="D30" s="3"/>
      <c r="E30" s="3"/>
      <c r="F30" s="3"/>
      <c r="G30" s="3"/>
      <c r="H30" s="3"/>
      <c r="I30" s="71"/>
    </row>
    <row r="31" spans="1:9" x14ac:dyDescent="0.2">
      <c r="A31" s="7" t="s">
        <v>26</v>
      </c>
      <c r="B31" s="3" t="s">
        <v>27</v>
      </c>
      <c r="C31" s="3"/>
      <c r="D31" s="3"/>
      <c r="E31" s="3"/>
      <c r="F31" s="3"/>
      <c r="G31" s="3"/>
      <c r="H31" s="3"/>
      <c r="I31" s="71"/>
    </row>
    <row r="32" spans="1:9" x14ac:dyDescent="0.2">
      <c r="A32" s="8" t="s">
        <v>232</v>
      </c>
      <c r="B32" s="3" t="s">
        <v>233</v>
      </c>
      <c r="C32" s="3"/>
      <c r="D32" s="3"/>
      <c r="E32" s="3"/>
      <c r="F32" s="3">
        <v>0</v>
      </c>
      <c r="G32" s="3">
        <v>5</v>
      </c>
      <c r="H32" s="3">
        <v>5</v>
      </c>
      <c r="I32" s="71">
        <f t="shared" si="1"/>
        <v>1</v>
      </c>
    </row>
    <row r="33" spans="1:9" ht="15.75" x14ac:dyDescent="0.25">
      <c r="A33" s="83" t="s">
        <v>234</v>
      </c>
      <c r="B33" s="84" t="s">
        <v>235</v>
      </c>
      <c r="C33" s="3"/>
      <c r="D33" s="3"/>
      <c r="E33" s="3"/>
      <c r="F33" s="3"/>
      <c r="G33" s="3"/>
      <c r="H33" s="3"/>
      <c r="I33" s="71"/>
    </row>
    <row r="34" spans="1:9" x14ac:dyDescent="0.2">
      <c r="A34" s="7" t="s">
        <v>28</v>
      </c>
      <c r="B34" s="3" t="s">
        <v>29</v>
      </c>
      <c r="C34" s="3"/>
      <c r="D34" s="3"/>
      <c r="E34" s="3"/>
      <c r="F34" s="3"/>
      <c r="G34" s="3"/>
      <c r="H34" s="3"/>
      <c r="I34" s="71"/>
    </row>
    <row r="35" spans="1:9" x14ac:dyDescent="0.2">
      <c r="A35" s="7"/>
      <c r="B35" s="3" t="s">
        <v>9</v>
      </c>
      <c r="C35" s="3"/>
      <c r="D35" s="3"/>
      <c r="E35" s="3"/>
      <c r="F35" s="3">
        <v>70</v>
      </c>
      <c r="G35" s="3">
        <v>165</v>
      </c>
      <c r="H35" s="3">
        <v>165</v>
      </c>
      <c r="I35" s="71">
        <f t="shared" si="1"/>
        <v>1</v>
      </c>
    </row>
    <row r="36" spans="1:9" x14ac:dyDescent="0.2">
      <c r="A36" s="7"/>
      <c r="B36" s="3" t="s">
        <v>47</v>
      </c>
      <c r="C36" s="3"/>
      <c r="D36" s="3"/>
      <c r="E36" s="3"/>
      <c r="F36" s="4"/>
      <c r="G36" s="4"/>
      <c r="H36" s="4"/>
      <c r="I36" s="71"/>
    </row>
    <row r="37" spans="1:9" x14ac:dyDescent="0.2">
      <c r="A37" s="7" t="s">
        <v>30</v>
      </c>
      <c r="B37" s="3" t="s">
        <v>31</v>
      </c>
      <c r="C37" s="3"/>
      <c r="D37" s="3"/>
      <c r="E37" s="3"/>
      <c r="F37" s="3">
        <v>135</v>
      </c>
      <c r="G37" s="3">
        <v>194</v>
      </c>
      <c r="H37" s="3">
        <v>194</v>
      </c>
      <c r="I37" s="71">
        <f t="shared" si="1"/>
        <v>1</v>
      </c>
    </row>
    <row r="38" spans="1:9" x14ac:dyDescent="0.2">
      <c r="A38" s="7"/>
      <c r="B38" s="3" t="s">
        <v>48</v>
      </c>
      <c r="C38" s="3"/>
      <c r="D38" s="3"/>
      <c r="E38" s="3">
        <v>20</v>
      </c>
      <c r="F38" s="3"/>
      <c r="G38" s="3"/>
      <c r="H38" s="3"/>
      <c r="I38" s="71"/>
    </row>
    <row r="39" spans="1:9" x14ac:dyDescent="0.2">
      <c r="A39" s="7"/>
      <c r="B39" s="3" t="s">
        <v>49</v>
      </c>
      <c r="C39" s="3"/>
      <c r="D39" s="3"/>
      <c r="E39" s="3">
        <v>50</v>
      </c>
      <c r="F39" s="3"/>
      <c r="G39" s="3"/>
      <c r="H39" s="3"/>
      <c r="I39" s="71"/>
    </row>
    <row r="40" spans="1:9" x14ac:dyDescent="0.2">
      <c r="A40" s="7"/>
      <c r="B40" s="3" t="s">
        <v>3</v>
      </c>
      <c r="C40" s="3"/>
      <c r="D40" s="3"/>
      <c r="E40" s="3">
        <v>65</v>
      </c>
      <c r="F40" s="3"/>
      <c r="G40" s="3"/>
      <c r="H40" s="3"/>
      <c r="I40" s="71"/>
    </row>
    <row r="41" spans="1:9" x14ac:dyDescent="0.2">
      <c r="A41" s="7" t="s">
        <v>52</v>
      </c>
      <c r="B41" s="3" t="s">
        <v>53</v>
      </c>
      <c r="C41" s="3"/>
      <c r="D41" s="3"/>
      <c r="E41" s="3"/>
      <c r="F41" s="3">
        <v>55</v>
      </c>
      <c r="G41" s="3">
        <v>55</v>
      </c>
      <c r="H41" s="3">
        <v>15</v>
      </c>
      <c r="I41" s="71">
        <f t="shared" si="1"/>
        <v>0.27272727272727271</v>
      </c>
    </row>
    <row r="42" spans="1:9" x14ac:dyDescent="0.2">
      <c r="A42" s="7" t="s">
        <v>32</v>
      </c>
      <c r="B42" s="3" t="s">
        <v>33</v>
      </c>
      <c r="F42" s="3">
        <v>230</v>
      </c>
      <c r="G42" s="3">
        <v>230</v>
      </c>
      <c r="H42" s="3">
        <v>71</v>
      </c>
      <c r="I42" s="71">
        <f t="shared" si="1"/>
        <v>0.30869565217391304</v>
      </c>
    </row>
    <row r="43" spans="1:9" x14ac:dyDescent="0.2">
      <c r="A43" s="7"/>
      <c r="B43" s="3" t="s">
        <v>51</v>
      </c>
      <c r="I43" s="71"/>
    </row>
    <row r="44" spans="1:9" x14ac:dyDescent="0.2">
      <c r="A44" s="7"/>
      <c r="B44" s="3" t="s">
        <v>4</v>
      </c>
      <c r="C44" s="3"/>
      <c r="D44" s="3"/>
      <c r="E44" s="3"/>
      <c r="F44" s="3">
        <f>SUM(F35:F43)</f>
        <v>490</v>
      </c>
      <c r="G44" s="3">
        <f>SUM(G35:G43)</f>
        <v>644</v>
      </c>
      <c r="H44" s="3">
        <f>SUM(H35:H43)</f>
        <v>445</v>
      </c>
      <c r="I44" s="71">
        <f t="shared" si="1"/>
        <v>0.69099378881987583</v>
      </c>
    </row>
    <row r="45" spans="1:9" x14ac:dyDescent="0.2">
      <c r="A45" s="8"/>
      <c r="B45" s="3"/>
      <c r="C45" s="3"/>
      <c r="D45" s="3"/>
      <c r="E45" s="3"/>
      <c r="F45" s="3"/>
      <c r="G45" s="3"/>
      <c r="H45" s="3"/>
      <c r="I45" s="71"/>
    </row>
    <row r="46" spans="1:9" x14ac:dyDescent="0.2">
      <c r="A46" s="8" t="s">
        <v>34</v>
      </c>
      <c r="B46" s="3" t="s">
        <v>14</v>
      </c>
      <c r="C46" s="3"/>
      <c r="D46" s="3"/>
      <c r="E46" s="3"/>
      <c r="F46" s="3">
        <v>3444</v>
      </c>
      <c r="G46" s="3">
        <v>8899</v>
      </c>
      <c r="H46" s="3">
        <v>0</v>
      </c>
      <c r="I46" s="71">
        <f t="shared" si="1"/>
        <v>0</v>
      </c>
    </row>
    <row r="47" spans="1:9" x14ac:dyDescent="0.2">
      <c r="A47" s="8"/>
      <c r="B47" s="3"/>
      <c r="C47" s="3"/>
      <c r="D47" s="3"/>
      <c r="E47" s="3"/>
      <c r="F47" s="3"/>
      <c r="G47" s="3"/>
      <c r="H47" s="3"/>
    </row>
    <row r="48" spans="1:9" x14ac:dyDescent="0.2">
      <c r="A48" s="89"/>
      <c r="B48" s="90" t="s">
        <v>5</v>
      </c>
      <c r="C48" s="90"/>
      <c r="D48" s="90"/>
      <c r="E48" s="90"/>
      <c r="F48" s="91">
        <f>SUM(F29+F44+F46)</f>
        <v>10594</v>
      </c>
      <c r="G48" s="91">
        <f>SUM(G29+G44+G46+G32)</f>
        <v>16208</v>
      </c>
      <c r="H48" s="91">
        <f>SUM(H29+H44+H46+H32)</f>
        <v>6821</v>
      </c>
      <c r="I48" s="92">
        <f>H48/G48</f>
        <v>0.42084155972359327</v>
      </c>
    </row>
    <row r="49" spans="1:6" x14ac:dyDescent="0.2">
      <c r="A49" s="3"/>
      <c r="B49" s="3"/>
      <c r="C49" s="3"/>
      <c r="D49" s="3"/>
      <c r="E49" s="3"/>
      <c r="F49" s="4"/>
    </row>
    <row r="50" spans="1:6" x14ac:dyDescent="0.2">
      <c r="A50" s="3"/>
      <c r="B50" s="3"/>
      <c r="C50" s="3"/>
      <c r="D50" s="3"/>
      <c r="E50" s="3"/>
      <c r="F50" s="3"/>
    </row>
    <row r="51" spans="1:6" x14ac:dyDescent="0.2">
      <c r="A51" s="3"/>
      <c r="B51" s="3"/>
      <c r="C51" s="3"/>
      <c r="D51" s="3"/>
      <c r="E51" s="3"/>
      <c r="F51" s="3"/>
    </row>
    <row r="52" spans="1:6" x14ac:dyDescent="0.2">
      <c r="A52" s="3"/>
      <c r="B52" s="3"/>
      <c r="C52" s="3"/>
      <c r="D52" s="3"/>
      <c r="E52" s="3"/>
      <c r="F52" s="3"/>
    </row>
    <row r="53" spans="1:6" x14ac:dyDescent="0.2">
      <c r="A53" s="3"/>
      <c r="B53" s="3"/>
      <c r="C53" s="3"/>
      <c r="D53" s="3"/>
      <c r="E53" s="3"/>
      <c r="F53" s="3"/>
    </row>
    <row r="54" spans="1:6" x14ac:dyDescent="0.2">
      <c r="A54" s="3"/>
      <c r="B54" s="3"/>
      <c r="C54" s="3"/>
      <c r="D54" s="3"/>
      <c r="E54" s="3"/>
      <c r="F54" s="3"/>
    </row>
    <row r="55" spans="1:6" x14ac:dyDescent="0.2">
      <c r="A55" s="3"/>
      <c r="B55" s="3"/>
      <c r="C55" s="3"/>
      <c r="D55" s="11"/>
      <c r="E55" s="3"/>
      <c r="F55" s="9"/>
    </row>
    <row r="56" spans="1:6" x14ac:dyDescent="0.2">
      <c r="A56" s="3"/>
      <c r="B56" s="3"/>
      <c r="C56" s="3"/>
      <c r="D56" s="3"/>
      <c r="E56" s="3"/>
      <c r="F56" s="9"/>
    </row>
    <row r="57" spans="1:6" x14ac:dyDescent="0.2">
      <c r="A57" s="3"/>
      <c r="B57" s="3"/>
      <c r="C57" s="3"/>
      <c r="D57" s="3"/>
      <c r="E57" s="3"/>
      <c r="F57" s="9"/>
    </row>
    <row r="58" spans="1:6" x14ac:dyDescent="0.2">
      <c r="A58" s="3"/>
      <c r="B58" s="3"/>
      <c r="C58" s="10"/>
      <c r="D58" s="3"/>
      <c r="E58" s="3"/>
      <c r="F58" s="9"/>
    </row>
    <row r="59" spans="1:6" x14ac:dyDescent="0.2">
      <c r="A59" s="3"/>
      <c r="B59" s="3"/>
      <c r="C59" s="3"/>
      <c r="D59" s="3"/>
      <c r="E59" s="3"/>
      <c r="F59" s="9"/>
    </row>
    <row r="60" spans="1:6" x14ac:dyDescent="0.2">
      <c r="A60" s="3"/>
      <c r="B60" s="3"/>
      <c r="C60" s="3"/>
      <c r="D60" s="3"/>
      <c r="E60" s="3"/>
      <c r="F60" s="9"/>
    </row>
    <row r="61" spans="1:6" x14ac:dyDescent="0.2">
      <c r="A61" s="3"/>
      <c r="B61" s="3"/>
      <c r="C61" s="3"/>
      <c r="D61" s="3"/>
      <c r="E61" s="3"/>
      <c r="F61" s="9"/>
    </row>
    <row r="62" spans="1:6" x14ac:dyDescent="0.2">
      <c r="A62" s="3"/>
      <c r="B62" s="3"/>
      <c r="C62" s="3"/>
      <c r="D62" s="3"/>
      <c r="E62" s="3"/>
      <c r="F62" s="9"/>
    </row>
    <row r="63" spans="1:6" x14ac:dyDescent="0.2">
      <c r="A63" s="3"/>
      <c r="B63" s="3"/>
      <c r="C63" s="3"/>
      <c r="D63" s="3"/>
      <c r="E63" s="3"/>
      <c r="F63" s="3"/>
    </row>
  </sheetData>
  <mergeCells count="5">
    <mergeCell ref="A2:F2"/>
    <mergeCell ref="A4:F4"/>
    <mergeCell ref="A7:F7"/>
    <mergeCell ref="B21:F21"/>
    <mergeCell ref="A1:I1"/>
  </mergeCells>
  <phoneticPr fontId="0" type="noConversion"/>
  <pageMargins left="0.75" right="0.75" top="1" bottom="1" header="0.5" footer="0.5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zoomScaleNormal="100" zoomScaleSheetLayoutView="100" workbookViewId="0">
      <selection sqref="A1:J1"/>
    </sheetView>
  </sheetViews>
  <sheetFormatPr defaultColWidth="10.28515625" defaultRowHeight="15.75" x14ac:dyDescent="0.25"/>
  <cols>
    <col min="1" max="1" width="4.28515625" style="129" customWidth="1"/>
    <col min="2" max="2" width="56.28515625" style="97" customWidth="1"/>
    <col min="3" max="4" width="10.28515625" style="129" customWidth="1"/>
    <col min="5" max="6" width="9.140625" style="129" hidden="1" customWidth="1"/>
    <col min="7" max="7" width="12" style="97" customWidth="1"/>
    <col min="8" max="8" width="13.7109375" style="129" customWidth="1"/>
    <col min="9" max="16384" width="10.28515625" style="129"/>
  </cols>
  <sheetData>
    <row r="1" spans="1:14" s="97" customFormat="1" ht="15.75" customHeight="1" x14ac:dyDescent="0.25">
      <c r="A1" s="144" t="s">
        <v>261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4" s="97" customFormat="1" ht="15.75" customHeight="1" x14ac:dyDescent="0.25">
      <c r="A2" s="20"/>
      <c r="B2" s="96"/>
      <c r="C2" s="96"/>
      <c r="D2" s="96"/>
      <c r="E2" s="96"/>
      <c r="F2" s="96"/>
      <c r="G2" s="96"/>
      <c r="H2" s="96"/>
      <c r="I2" s="96"/>
      <c r="J2" s="96"/>
    </row>
    <row r="3" spans="1:14" s="97" customFormat="1" x14ac:dyDescent="0.25">
      <c r="B3" s="152" t="s">
        <v>256</v>
      </c>
      <c r="C3" s="152"/>
      <c r="D3" s="152"/>
      <c r="E3" s="152"/>
      <c r="F3" s="152"/>
      <c r="G3" s="151"/>
    </row>
    <row r="4" spans="1:14" s="97" customFormat="1" x14ac:dyDescent="0.25">
      <c r="B4" s="98"/>
      <c r="C4" s="98"/>
      <c r="D4" s="98"/>
      <c r="E4" s="98"/>
      <c r="F4" s="98"/>
      <c r="G4" s="96"/>
    </row>
    <row r="5" spans="1:14" s="97" customFormat="1" x14ac:dyDescent="0.25">
      <c r="B5" s="153" t="s">
        <v>236</v>
      </c>
      <c r="C5" s="153"/>
      <c r="D5" s="153"/>
      <c r="E5" s="153"/>
      <c r="F5" s="153"/>
      <c r="G5" s="151"/>
    </row>
    <row r="6" spans="1:14" s="97" customFormat="1" x14ac:dyDescent="0.25">
      <c r="B6" s="152" t="s">
        <v>237</v>
      </c>
      <c r="C6" s="152"/>
      <c r="D6" s="152"/>
      <c r="E6" s="152"/>
      <c r="F6" s="152"/>
      <c r="G6" s="151"/>
    </row>
    <row r="7" spans="1:14" s="97" customFormat="1" x14ac:dyDescent="0.25">
      <c r="B7" s="99"/>
      <c r="C7" s="99"/>
      <c r="D7" s="99"/>
      <c r="E7" s="99"/>
      <c r="F7" s="99"/>
    </row>
    <row r="8" spans="1:14" s="97" customFormat="1" ht="63" x14ac:dyDescent="0.25">
      <c r="B8" s="100" t="s">
        <v>36</v>
      </c>
      <c r="C8" s="100" t="s">
        <v>238</v>
      </c>
      <c r="D8" s="100" t="s">
        <v>239</v>
      </c>
      <c r="E8" s="100"/>
      <c r="F8" s="100"/>
      <c r="G8" s="101" t="s">
        <v>240</v>
      </c>
      <c r="H8" s="102" t="s">
        <v>241</v>
      </c>
      <c r="I8" s="103" t="s">
        <v>58</v>
      </c>
      <c r="J8" s="103" t="s">
        <v>59</v>
      </c>
    </row>
    <row r="9" spans="1:14" s="110" customFormat="1" x14ac:dyDescent="0.25">
      <c r="A9" s="104" t="s">
        <v>61</v>
      </c>
      <c r="B9" s="105" t="s">
        <v>62</v>
      </c>
      <c r="C9" s="106">
        <v>0</v>
      </c>
      <c r="D9" s="106">
        <v>0</v>
      </c>
      <c r="E9" s="106"/>
      <c r="F9" s="106"/>
      <c r="G9" s="107">
        <v>0</v>
      </c>
      <c r="H9" s="107">
        <v>0</v>
      </c>
      <c r="I9" s="108">
        <v>0</v>
      </c>
      <c r="J9" s="109"/>
    </row>
    <row r="10" spans="1:14" s="110" customFormat="1" x14ac:dyDescent="0.25">
      <c r="A10" s="104" t="s">
        <v>63</v>
      </c>
      <c r="B10" s="111" t="s">
        <v>37</v>
      </c>
      <c r="C10" s="112">
        <v>0</v>
      </c>
      <c r="D10" s="112">
        <v>0</v>
      </c>
      <c r="E10" s="112"/>
      <c r="F10" s="112"/>
      <c r="G10" s="113">
        <v>0</v>
      </c>
      <c r="H10" s="113">
        <v>0</v>
      </c>
      <c r="I10" s="114">
        <v>0</v>
      </c>
      <c r="J10" s="109"/>
      <c r="N10" s="115"/>
    </row>
    <row r="11" spans="1:14" s="110" customFormat="1" x14ac:dyDescent="0.25">
      <c r="A11" s="104" t="s">
        <v>64</v>
      </c>
      <c r="B11" s="111" t="s">
        <v>38</v>
      </c>
      <c r="C11" s="112">
        <v>409</v>
      </c>
      <c r="D11" s="112">
        <v>1643</v>
      </c>
      <c r="E11" s="112"/>
      <c r="F11" s="112"/>
      <c r="G11" s="113">
        <v>2497</v>
      </c>
      <c r="H11" s="113">
        <v>2605</v>
      </c>
      <c r="I11" s="114">
        <v>2033</v>
      </c>
      <c r="J11" s="109">
        <f t="shared" ref="J11:J22" si="0">I11/H11</f>
        <v>0.78042226487523991</v>
      </c>
      <c r="N11" s="115"/>
    </row>
    <row r="12" spans="1:14" s="110" customFormat="1" x14ac:dyDescent="0.25">
      <c r="A12" s="104" t="s">
        <v>65</v>
      </c>
      <c r="B12" s="111" t="s">
        <v>41</v>
      </c>
      <c r="C12" s="112">
        <v>0</v>
      </c>
      <c r="D12" s="112">
        <v>0</v>
      </c>
      <c r="E12" s="112"/>
      <c r="F12" s="112"/>
      <c r="G12" s="112">
        <v>0</v>
      </c>
      <c r="H12" s="112">
        <v>0</v>
      </c>
      <c r="I12" s="114">
        <v>0</v>
      </c>
      <c r="J12" s="109"/>
      <c r="N12" s="115"/>
    </row>
    <row r="13" spans="1:14" s="110" customFormat="1" x14ac:dyDescent="0.25">
      <c r="A13" s="104" t="s">
        <v>71</v>
      </c>
      <c r="B13" s="116" t="s">
        <v>72</v>
      </c>
      <c r="C13" s="112">
        <v>0</v>
      </c>
      <c r="D13" s="112">
        <v>0</v>
      </c>
      <c r="E13" s="112"/>
      <c r="F13" s="112"/>
      <c r="G13" s="112">
        <v>4504</v>
      </c>
      <c r="H13" s="112">
        <v>4591</v>
      </c>
      <c r="I13" s="114">
        <v>4591</v>
      </c>
      <c r="J13" s="109">
        <f t="shared" si="0"/>
        <v>1</v>
      </c>
    </row>
    <row r="14" spans="1:14" s="110" customFormat="1" x14ac:dyDescent="0.25">
      <c r="A14" s="117"/>
      <c r="B14" s="118" t="s">
        <v>242</v>
      </c>
      <c r="C14" s="119">
        <f t="shared" ref="C14:I14" si="1">SUM(C9:C13)</f>
        <v>409</v>
      </c>
      <c r="D14" s="119">
        <f t="shared" si="1"/>
        <v>1643</v>
      </c>
      <c r="E14" s="119">
        <f t="shared" si="1"/>
        <v>0</v>
      </c>
      <c r="F14" s="119">
        <f t="shared" si="1"/>
        <v>0</v>
      </c>
      <c r="G14" s="119">
        <f t="shared" si="1"/>
        <v>7001</v>
      </c>
      <c r="H14" s="119">
        <f t="shared" si="1"/>
        <v>7196</v>
      </c>
      <c r="I14" s="119">
        <f t="shared" si="1"/>
        <v>6624</v>
      </c>
      <c r="J14" s="120">
        <f t="shared" si="0"/>
        <v>0.92051139521956638</v>
      </c>
    </row>
    <row r="15" spans="1:14" s="110" customFormat="1" x14ac:dyDescent="0.25">
      <c r="A15" s="104"/>
      <c r="B15" s="121"/>
      <c r="C15" s="122"/>
      <c r="D15" s="122"/>
      <c r="E15" s="122"/>
      <c r="F15" s="122"/>
      <c r="G15" s="123"/>
      <c r="H15" s="123"/>
      <c r="I15" s="114"/>
      <c r="J15" s="109"/>
    </row>
    <row r="16" spans="1:14" s="110" customFormat="1" x14ac:dyDescent="0.25">
      <c r="A16" s="104" t="s">
        <v>75</v>
      </c>
      <c r="B16" s="116" t="s">
        <v>243</v>
      </c>
      <c r="C16" s="112">
        <v>0</v>
      </c>
      <c r="D16" s="112">
        <v>0</v>
      </c>
      <c r="E16" s="112"/>
      <c r="F16" s="112"/>
      <c r="G16" s="113">
        <v>0</v>
      </c>
      <c r="H16" s="113">
        <v>0</v>
      </c>
      <c r="I16" s="124">
        <v>0</v>
      </c>
      <c r="J16" s="109"/>
      <c r="K16" s="115"/>
      <c r="L16" s="115"/>
      <c r="M16" s="115"/>
    </row>
    <row r="17" spans="1:13" s="110" customFormat="1" x14ac:dyDescent="0.25">
      <c r="A17" s="104" t="s">
        <v>76</v>
      </c>
      <c r="B17" s="116" t="s">
        <v>244</v>
      </c>
      <c r="C17" s="112">
        <v>0</v>
      </c>
      <c r="D17" s="112">
        <v>0</v>
      </c>
      <c r="E17" s="112"/>
      <c r="F17" s="112"/>
      <c r="G17" s="113">
        <v>0</v>
      </c>
      <c r="H17" s="113">
        <v>0</v>
      </c>
      <c r="I17" s="124">
        <v>0</v>
      </c>
      <c r="J17" s="109"/>
      <c r="K17" s="115"/>
      <c r="L17" s="115"/>
      <c r="M17" s="115"/>
    </row>
    <row r="18" spans="1:13" s="110" customFormat="1" x14ac:dyDescent="0.25">
      <c r="A18" s="104" t="s">
        <v>26</v>
      </c>
      <c r="B18" s="116" t="s">
        <v>245</v>
      </c>
      <c r="C18" s="112">
        <v>230</v>
      </c>
      <c r="D18" s="112">
        <v>359</v>
      </c>
      <c r="E18" s="112"/>
      <c r="F18" s="112"/>
      <c r="G18" s="113">
        <v>490</v>
      </c>
      <c r="H18" s="113">
        <v>649</v>
      </c>
      <c r="I18" s="124">
        <v>449</v>
      </c>
      <c r="J18" s="109">
        <f t="shared" si="0"/>
        <v>0.69183359013867485</v>
      </c>
      <c r="K18" s="115"/>
      <c r="L18" s="115"/>
      <c r="M18" s="115"/>
    </row>
    <row r="19" spans="1:13" s="110" customFormat="1" x14ac:dyDescent="0.25">
      <c r="A19" s="104" t="s">
        <v>78</v>
      </c>
      <c r="B19" s="116" t="s">
        <v>246</v>
      </c>
      <c r="C19" s="112">
        <v>0</v>
      </c>
      <c r="D19" s="112">
        <v>0</v>
      </c>
      <c r="E19" s="112"/>
      <c r="F19" s="112"/>
      <c r="G19" s="113">
        <v>0</v>
      </c>
      <c r="H19" s="113">
        <v>0</v>
      </c>
      <c r="I19" s="124">
        <v>0</v>
      </c>
      <c r="J19" s="109"/>
      <c r="K19" s="115"/>
      <c r="L19" s="115"/>
      <c r="M19" s="115"/>
    </row>
    <row r="20" spans="1:13" s="110" customFormat="1" x14ac:dyDescent="0.25">
      <c r="A20" s="104" t="s">
        <v>80</v>
      </c>
      <c r="B20" s="125" t="s">
        <v>40</v>
      </c>
      <c r="C20" s="112">
        <v>0</v>
      </c>
      <c r="D20" s="112">
        <v>0</v>
      </c>
      <c r="E20" s="112"/>
      <c r="F20" s="112"/>
      <c r="G20" s="113">
        <v>3444</v>
      </c>
      <c r="H20" s="113">
        <v>8899</v>
      </c>
      <c r="I20" s="124">
        <v>0</v>
      </c>
      <c r="J20" s="109">
        <f t="shared" si="0"/>
        <v>0</v>
      </c>
      <c r="K20" s="115"/>
      <c r="L20" s="115"/>
      <c r="M20" s="115"/>
    </row>
    <row r="21" spans="1:13" s="110" customFormat="1" x14ac:dyDescent="0.25">
      <c r="A21" s="104" t="s">
        <v>247</v>
      </c>
      <c r="B21" s="125" t="s">
        <v>88</v>
      </c>
      <c r="C21" s="112">
        <v>0</v>
      </c>
      <c r="D21" s="112">
        <v>0</v>
      </c>
      <c r="E21" s="112"/>
      <c r="F21" s="112"/>
      <c r="G21" s="126">
        <v>0</v>
      </c>
      <c r="H21" s="126">
        <v>0</v>
      </c>
      <c r="I21" s="124">
        <v>0</v>
      </c>
      <c r="J21" s="109"/>
      <c r="K21" s="115"/>
      <c r="L21" s="115"/>
      <c r="M21" s="115"/>
    </row>
    <row r="22" spans="1:13" s="110" customFormat="1" x14ac:dyDescent="0.25">
      <c r="A22" s="117"/>
      <c r="B22" s="118" t="s">
        <v>248</v>
      </c>
      <c r="C22" s="127">
        <f>SUM(C16:C21)</f>
        <v>230</v>
      </c>
      <c r="D22" s="127">
        <f>SUM(D16:D21)</f>
        <v>359</v>
      </c>
      <c r="E22" s="127">
        <f>SUM(E16:E20)</f>
        <v>0</v>
      </c>
      <c r="F22" s="127">
        <f>SUM(F16:F20)</f>
        <v>0</v>
      </c>
      <c r="G22" s="127">
        <f>SUM(G16:G21)</f>
        <v>3934</v>
      </c>
      <c r="H22" s="127">
        <f>SUM(H16:H21)</f>
        <v>9548</v>
      </c>
      <c r="I22" s="127">
        <f>SUM(I16:I21)</f>
        <v>449</v>
      </c>
      <c r="J22" s="128">
        <f t="shared" si="0"/>
        <v>4.7025555090071218E-2</v>
      </c>
    </row>
    <row r="23" spans="1:13" x14ac:dyDescent="0.25">
      <c r="E23" s="130"/>
      <c r="F23" s="130"/>
    </row>
    <row r="24" spans="1:13" x14ac:dyDescent="0.25">
      <c r="E24" s="130"/>
      <c r="F24" s="130"/>
    </row>
    <row r="25" spans="1:13" x14ac:dyDescent="0.25">
      <c r="E25" s="130"/>
      <c r="F25" s="130"/>
    </row>
  </sheetData>
  <mergeCells count="4">
    <mergeCell ref="A1:J1"/>
    <mergeCell ref="B3:G3"/>
    <mergeCell ref="B5:G5"/>
    <mergeCell ref="B6:G6"/>
  </mergeCells>
  <printOptions headings="1"/>
  <pageMargins left="0.75" right="0.75" top="1" bottom="1" header="0.5" footer="0.5"/>
  <pageSetup paperSize="9" scale="90" orientation="landscape" cellComments="atEn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zoomScaleSheetLayoutView="90" workbookViewId="0">
      <selection sqref="A1:H1"/>
    </sheetView>
  </sheetViews>
  <sheetFormatPr defaultColWidth="10.28515625" defaultRowHeight="15.75" x14ac:dyDescent="0.25"/>
  <cols>
    <col min="1" max="1" width="4.85546875" style="129" customWidth="1"/>
    <col min="2" max="2" width="52.5703125" style="97" customWidth="1"/>
    <col min="3" max="3" width="11.5703125" style="129" customWidth="1"/>
    <col min="4" max="4" width="11.5703125" style="97" customWidth="1"/>
    <col min="5" max="5" width="12" style="97" customWidth="1"/>
    <col min="6" max="6" width="12.7109375" style="129" customWidth="1"/>
    <col min="7" max="16384" width="10.28515625" style="129"/>
  </cols>
  <sheetData>
    <row r="1" spans="1:8" s="97" customFormat="1" ht="19.5" customHeight="1" x14ac:dyDescent="0.25">
      <c r="A1" s="144" t="s">
        <v>262</v>
      </c>
      <c r="B1" s="154"/>
      <c r="C1" s="154"/>
      <c r="D1" s="154"/>
      <c r="E1" s="154"/>
      <c r="F1" s="154"/>
      <c r="G1" s="151"/>
      <c r="H1" s="151"/>
    </row>
    <row r="2" spans="1:8" s="97" customFormat="1" ht="19.5" customHeight="1" x14ac:dyDescent="0.25">
      <c r="A2" s="152" t="s">
        <v>249</v>
      </c>
      <c r="B2" s="151"/>
      <c r="C2" s="151"/>
      <c r="D2" s="151"/>
      <c r="E2" s="151"/>
      <c r="F2" s="151"/>
      <c r="G2" s="151"/>
      <c r="H2" s="151"/>
    </row>
    <row r="3" spans="1:8" s="97" customFormat="1" x14ac:dyDescent="0.25">
      <c r="A3" s="153" t="s">
        <v>250</v>
      </c>
      <c r="B3" s="151"/>
      <c r="C3" s="151"/>
      <c r="D3" s="151"/>
      <c r="E3" s="151"/>
      <c r="F3" s="151"/>
      <c r="G3" s="151"/>
      <c r="H3" s="151"/>
    </row>
    <row r="4" spans="1:8" s="97" customFormat="1" x14ac:dyDescent="0.25">
      <c r="A4" s="152" t="s">
        <v>237</v>
      </c>
      <c r="B4" s="151"/>
      <c r="C4" s="151"/>
      <c r="D4" s="151"/>
      <c r="E4" s="151"/>
      <c r="F4" s="151"/>
      <c r="G4" s="151"/>
      <c r="H4" s="151"/>
    </row>
    <row r="5" spans="1:8" s="97" customFormat="1" x14ac:dyDescent="0.25">
      <c r="B5" s="98"/>
      <c r="C5" s="98"/>
      <c r="D5" s="98"/>
      <c r="E5" s="98"/>
    </row>
    <row r="6" spans="1:8" s="97" customFormat="1" ht="63" x14ac:dyDescent="0.25">
      <c r="B6" s="100" t="s">
        <v>36</v>
      </c>
      <c r="C6" s="100" t="s">
        <v>238</v>
      </c>
      <c r="D6" s="100" t="s">
        <v>239</v>
      </c>
      <c r="E6" s="101" t="s">
        <v>251</v>
      </c>
      <c r="F6" s="102" t="s">
        <v>241</v>
      </c>
      <c r="G6" s="103" t="s">
        <v>58</v>
      </c>
      <c r="H6" s="103" t="s">
        <v>59</v>
      </c>
    </row>
    <row r="7" spans="1:8" s="97" customFormat="1" x14ac:dyDescent="0.25">
      <c r="A7" s="131" t="s">
        <v>67</v>
      </c>
      <c r="B7" s="105" t="s">
        <v>68</v>
      </c>
      <c r="C7" s="106">
        <v>1457</v>
      </c>
      <c r="D7" s="106">
        <v>0</v>
      </c>
      <c r="E7" s="106">
        <v>3593</v>
      </c>
      <c r="F7" s="106">
        <v>9012</v>
      </c>
      <c r="G7" s="108">
        <v>8258</v>
      </c>
      <c r="H7" s="109">
        <f>G7/F7</f>
        <v>0.91633377718597431</v>
      </c>
    </row>
    <row r="8" spans="1:8" s="97" customFormat="1" x14ac:dyDescent="0.25">
      <c r="A8" s="131" t="s">
        <v>69</v>
      </c>
      <c r="B8" s="111" t="s">
        <v>42</v>
      </c>
      <c r="C8" s="112">
        <v>1667</v>
      </c>
      <c r="D8" s="112">
        <v>0</v>
      </c>
      <c r="E8" s="112">
        <v>0</v>
      </c>
      <c r="F8" s="112">
        <v>0</v>
      </c>
      <c r="G8" s="114">
        <v>0</v>
      </c>
      <c r="H8" s="109"/>
    </row>
    <row r="9" spans="1:8" s="97" customFormat="1" x14ac:dyDescent="0.25">
      <c r="A9" s="131" t="s">
        <v>70</v>
      </c>
      <c r="B9" s="111" t="s">
        <v>43</v>
      </c>
      <c r="C9" s="112">
        <v>1532</v>
      </c>
      <c r="D9" s="112">
        <v>3067</v>
      </c>
      <c r="E9" s="112">
        <v>0</v>
      </c>
      <c r="F9" s="112">
        <v>0</v>
      </c>
      <c r="G9" s="114">
        <v>0</v>
      </c>
      <c r="H9" s="109"/>
    </row>
    <row r="10" spans="1:8" s="97" customFormat="1" x14ac:dyDescent="0.25">
      <c r="A10" s="132"/>
      <c r="B10" s="118" t="s">
        <v>252</v>
      </c>
      <c r="C10" s="142">
        <f>SUM(C7:C9)</f>
        <v>4656</v>
      </c>
      <c r="D10" s="142">
        <f>SUM(D7:D9)</f>
        <v>3067</v>
      </c>
      <c r="E10" s="142">
        <f>SUM(E7:E9)</f>
        <v>3593</v>
      </c>
      <c r="F10" s="142">
        <f>SUM(F7:F9)</f>
        <v>9012</v>
      </c>
      <c r="G10" s="142">
        <f>SUM(G7:G9)</f>
        <v>8258</v>
      </c>
      <c r="H10" s="135">
        <f>G10/F10</f>
        <v>0.91633377718597431</v>
      </c>
    </row>
    <row r="11" spans="1:8" s="110" customFormat="1" x14ac:dyDescent="0.25">
      <c r="A11" s="104"/>
      <c r="B11" s="133"/>
      <c r="C11" s="112"/>
      <c r="D11" s="112"/>
      <c r="E11" s="112"/>
      <c r="F11" s="112"/>
      <c r="G11" s="134"/>
      <c r="H11" s="134"/>
    </row>
    <row r="12" spans="1:8" s="110" customFormat="1" x14ac:dyDescent="0.25">
      <c r="A12" s="104"/>
      <c r="B12" s="133"/>
      <c r="C12" s="122"/>
      <c r="D12" s="122"/>
      <c r="E12" s="122"/>
      <c r="F12" s="122"/>
      <c r="G12" s="134"/>
      <c r="H12" s="134"/>
    </row>
    <row r="13" spans="1:8" s="110" customFormat="1" x14ac:dyDescent="0.25">
      <c r="A13" s="104"/>
      <c r="B13" s="121"/>
      <c r="C13" s="122"/>
      <c r="D13" s="122"/>
      <c r="E13" s="122"/>
      <c r="F13" s="122"/>
      <c r="G13" s="134"/>
      <c r="H13" s="134"/>
    </row>
    <row r="14" spans="1:8" s="110" customFormat="1" x14ac:dyDescent="0.25">
      <c r="A14" s="131" t="s">
        <v>81</v>
      </c>
      <c r="B14" s="125" t="s">
        <v>82</v>
      </c>
      <c r="C14" s="112">
        <v>2540</v>
      </c>
      <c r="D14" s="112">
        <v>240</v>
      </c>
      <c r="E14" s="113">
        <v>6660</v>
      </c>
      <c r="F14" s="113">
        <v>6660</v>
      </c>
      <c r="G14" s="114">
        <v>6372</v>
      </c>
      <c r="H14" s="109">
        <f t="shared" ref="H14:H19" si="0">G14/F14</f>
        <v>0.95675675675675675</v>
      </c>
    </row>
    <row r="15" spans="1:8" s="110" customFormat="1" x14ac:dyDescent="0.25">
      <c r="A15" s="131" t="s">
        <v>83</v>
      </c>
      <c r="B15" s="125" t="s">
        <v>84</v>
      </c>
      <c r="C15" s="112">
        <v>0</v>
      </c>
      <c r="D15" s="112">
        <v>0</v>
      </c>
      <c r="E15" s="113">
        <v>0</v>
      </c>
      <c r="F15" s="113">
        <v>0</v>
      </c>
      <c r="G15" s="114">
        <v>0</v>
      </c>
      <c r="H15" s="109"/>
    </row>
    <row r="16" spans="1:8" s="110" customFormat="1" x14ac:dyDescent="0.25">
      <c r="A16" s="131" t="s">
        <v>85</v>
      </c>
      <c r="B16" s="125" t="s">
        <v>86</v>
      </c>
      <c r="C16" s="112">
        <v>2083</v>
      </c>
      <c r="D16" s="112">
        <v>0</v>
      </c>
      <c r="E16" s="113">
        <v>0</v>
      </c>
      <c r="F16" s="113">
        <v>0</v>
      </c>
      <c r="G16" s="114">
        <v>0</v>
      </c>
      <c r="H16" s="109"/>
    </row>
    <row r="17" spans="1:8" s="110" customFormat="1" x14ac:dyDescent="0.25">
      <c r="A17" s="132"/>
      <c r="B17" s="118" t="s">
        <v>253</v>
      </c>
      <c r="C17" s="127">
        <f>SUM(C14:C16)</f>
        <v>4623</v>
      </c>
      <c r="D17" s="127">
        <f>SUM(D14:D16)</f>
        <v>240</v>
      </c>
      <c r="E17" s="127">
        <f>SUM(E14:E16)</f>
        <v>6660</v>
      </c>
      <c r="F17" s="127">
        <f>SUM(F14:F16)</f>
        <v>6660</v>
      </c>
      <c r="G17" s="127">
        <f>SUM(G14:G16)</f>
        <v>6372</v>
      </c>
      <c r="H17" s="135">
        <f t="shared" si="0"/>
        <v>0.95675675675675675</v>
      </c>
    </row>
    <row r="18" spans="1:8" s="110" customFormat="1" ht="45.75" customHeight="1" x14ac:dyDescent="0.25">
      <c r="A18" s="132"/>
      <c r="B18" s="118" t="s">
        <v>254</v>
      </c>
      <c r="C18" s="136">
        <f>'3.Táj.adatok műk.'!C14+'4.Táj.adatok felh.'!C10</f>
        <v>5065</v>
      </c>
      <c r="D18" s="136">
        <f>'3.Táj.adatok műk.'!D14+'4.Táj.adatok felh.'!D10</f>
        <v>4710</v>
      </c>
      <c r="E18" s="136">
        <f>'3.Táj.adatok műk.'!G14+'4.Táj.adatok felh.'!E10</f>
        <v>10594</v>
      </c>
      <c r="F18" s="136">
        <f>'3.Táj.adatok műk.'!H14+'4.Táj.adatok felh.'!F10</f>
        <v>16208</v>
      </c>
      <c r="G18" s="136">
        <f>'3.Táj.adatok műk.'!I14+'4.Táj.adatok felh.'!G10</f>
        <v>14882</v>
      </c>
      <c r="H18" s="135">
        <f t="shared" si="0"/>
        <v>0.91818854886475809</v>
      </c>
    </row>
    <row r="19" spans="1:8" s="110" customFormat="1" ht="44.25" customHeight="1" x14ac:dyDescent="0.25">
      <c r="A19" s="137"/>
      <c r="B19" s="138" t="s">
        <v>255</v>
      </c>
      <c r="C19" s="139">
        <f>'3.Táj.adatok műk.'!C22+'4.Táj.adatok felh.'!C17</f>
        <v>4853</v>
      </c>
      <c r="D19" s="139">
        <f>'3.Táj.adatok műk.'!D22+'4.Táj.adatok felh.'!D17</f>
        <v>599</v>
      </c>
      <c r="E19" s="139">
        <f>'3.Táj.adatok műk.'!G22+'4.Táj.adatok felh.'!E17</f>
        <v>10594</v>
      </c>
      <c r="F19" s="139">
        <f>'3.Táj.adatok műk.'!H22+'4.Táj.adatok felh.'!F17</f>
        <v>16208</v>
      </c>
      <c r="G19" s="139">
        <f>'3.Táj.adatok műk.'!I22+'4.Táj.adatok felh.'!G17</f>
        <v>6821</v>
      </c>
      <c r="H19" s="135">
        <f t="shared" si="0"/>
        <v>0.42084155972359327</v>
      </c>
    </row>
    <row r="20" spans="1:8" x14ac:dyDescent="0.25">
      <c r="E20" s="140"/>
    </row>
    <row r="21" spans="1:8" x14ac:dyDescent="0.25">
      <c r="E21" s="140"/>
    </row>
    <row r="22" spans="1:8" x14ac:dyDescent="0.25">
      <c r="E22" s="140"/>
    </row>
    <row r="23" spans="1:8" x14ac:dyDescent="0.25">
      <c r="E23" s="140"/>
    </row>
  </sheetData>
  <mergeCells count="4">
    <mergeCell ref="A1:H1"/>
    <mergeCell ref="A2:H2"/>
    <mergeCell ref="A3:H3"/>
    <mergeCell ref="A4:H4"/>
  </mergeCells>
  <printOptions headings="1" gridLines="1"/>
  <pageMargins left="0.74803149606299213" right="0.23622047244094491" top="0.98425196850393704" bottom="0.98425196850393704" header="0.51181102362204722" footer="0.51181102362204722"/>
  <pageSetup paperSize="9" scale="90" orientation="portrait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Normal="100" zoomScaleSheetLayoutView="100" workbookViewId="0">
      <pane ySplit="7" topLeftCell="A8" activePane="bottomLeft" state="frozen"/>
      <selection pane="bottomLeft" sqref="A1:E1"/>
    </sheetView>
  </sheetViews>
  <sheetFormatPr defaultRowHeight="12.75" x14ac:dyDescent="0.2"/>
  <cols>
    <col min="1" max="1" width="8.140625" style="63" customWidth="1"/>
    <col min="2" max="2" width="82" style="63" customWidth="1"/>
    <col min="3" max="5" width="19.140625" style="63" customWidth="1"/>
    <col min="6" max="16384" width="9.140625" style="63"/>
  </cols>
  <sheetData>
    <row r="1" spans="1:5" ht="15.75" x14ac:dyDescent="0.25">
      <c r="A1" s="157" t="s">
        <v>257</v>
      </c>
      <c r="B1" s="158"/>
      <c r="C1" s="158"/>
      <c r="D1" s="158"/>
      <c r="E1" s="158"/>
    </row>
    <row r="2" spans="1:5" ht="15.75" x14ac:dyDescent="0.25">
      <c r="A2" s="93"/>
      <c r="B2" s="94"/>
      <c r="C2" s="94"/>
      <c r="D2" s="94"/>
      <c r="E2" s="94"/>
    </row>
    <row r="3" spans="1:5" ht="15.75" x14ac:dyDescent="0.25">
      <c r="A3" s="159" t="s">
        <v>1</v>
      </c>
      <c r="B3" s="160"/>
      <c r="C3" s="160"/>
      <c r="D3" s="160"/>
      <c r="E3" s="160"/>
    </row>
    <row r="5" spans="1:5" ht="23.25" customHeight="1" x14ac:dyDescent="0.2">
      <c r="A5" s="155" t="s">
        <v>112</v>
      </c>
      <c r="B5" s="156"/>
      <c r="C5" s="156"/>
      <c r="D5" s="156"/>
      <c r="E5" s="156"/>
    </row>
    <row r="6" spans="1:5" ht="15" x14ac:dyDescent="0.2">
      <c r="A6" s="95" t="s">
        <v>94</v>
      </c>
      <c r="B6" s="95" t="s">
        <v>36</v>
      </c>
      <c r="C6" s="95" t="s">
        <v>113</v>
      </c>
      <c r="D6" s="95" t="s">
        <v>114</v>
      </c>
      <c r="E6" s="95" t="s">
        <v>115</v>
      </c>
    </row>
    <row r="7" spans="1:5" ht="26.25" customHeight="1" x14ac:dyDescent="0.2">
      <c r="A7" s="95">
        <v>1</v>
      </c>
      <c r="B7" s="95">
        <v>2</v>
      </c>
      <c r="C7" s="95">
        <v>3</v>
      </c>
      <c r="D7" s="95">
        <v>4</v>
      </c>
      <c r="E7" s="95">
        <v>5</v>
      </c>
    </row>
    <row r="8" spans="1:5" x14ac:dyDescent="0.2">
      <c r="A8" s="64" t="s">
        <v>116</v>
      </c>
      <c r="B8" s="65" t="s">
        <v>117</v>
      </c>
      <c r="C8" s="66">
        <v>0</v>
      </c>
      <c r="D8" s="66">
        <v>522272</v>
      </c>
      <c r="E8" s="66">
        <v>522272</v>
      </c>
    </row>
    <row r="9" spans="1:5" x14ac:dyDescent="0.2">
      <c r="A9" s="64" t="s">
        <v>118</v>
      </c>
      <c r="B9" s="65" t="s">
        <v>119</v>
      </c>
      <c r="C9" s="66">
        <v>525208</v>
      </c>
      <c r="D9" s="66">
        <v>-525208</v>
      </c>
      <c r="E9" s="66">
        <v>0</v>
      </c>
    </row>
    <row r="10" spans="1:5" x14ac:dyDescent="0.2">
      <c r="A10" s="67" t="s">
        <v>120</v>
      </c>
      <c r="B10" s="68" t="s">
        <v>121</v>
      </c>
      <c r="C10" s="69">
        <v>525208</v>
      </c>
      <c r="D10" s="69">
        <v>-2936</v>
      </c>
      <c r="E10" s="69">
        <v>522272</v>
      </c>
    </row>
    <row r="11" spans="1:5" x14ac:dyDescent="0.2">
      <c r="A11" s="67" t="s">
        <v>122</v>
      </c>
      <c r="B11" s="68" t="s">
        <v>123</v>
      </c>
      <c r="C11" s="69">
        <v>525208</v>
      </c>
      <c r="D11" s="69">
        <v>-2936</v>
      </c>
      <c r="E11" s="69">
        <v>522272</v>
      </c>
    </row>
    <row r="12" spans="1:5" x14ac:dyDescent="0.2">
      <c r="A12" s="64" t="s">
        <v>124</v>
      </c>
      <c r="B12" s="65" t="s">
        <v>125</v>
      </c>
      <c r="C12" s="66">
        <v>0</v>
      </c>
      <c r="D12" s="66">
        <v>12</v>
      </c>
      <c r="E12" s="66">
        <v>12</v>
      </c>
    </row>
    <row r="13" spans="1:5" x14ac:dyDescent="0.2">
      <c r="A13" s="67" t="s">
        <v>126</v>
      </c>
      <c r="B13" s="68" t="s">
        <v>127</v>
      </c>
      <c r="C13" s="69">
        <v>0</v>
      </c>
      <c r="D13" s="69">
        <v>12</v>
      </c>
      <c r="E13" s="69">
        <v>12</v>
      </c>
    </row>
    <row r="14" spans="1:5" x14ac:dyDescent="0.2">
      <c r="A14" s="64" t="s">
        <v>128</v>
      </c>
      <c r="B14" s="65" t="s">
        <v>129</v>
      </c>
      <c r="C14" s="66">
        <v>4504</v>
      </c>
      <c r="D14" s="66">
        <v>3458</v>
      </c>
      <c r="E14" s="66">
        <v>7962</v>
      </c>
    </row>
    <row r="15" spans="1:5" x14ac:dyDescent="0.2">
      <c r="A15" s="67" t="s">
        <v>130</v>
      </c>
      <c r="B15" s="68" t="s">
        <v>131</v>
      </c>
      <c r="C15" s="69">
        <v>4504</v>
      </c>
      <c r="D15" s="69">
        <v>3458</v>
      </c>
      <c r="E15" s="69">
        <v>7962</v>
      </c>
    </row>
    <row r="16" spans="1:5" x14ac:dyDescent="0.2">
      <c r="A16" s="67" t="s">
        <v>132</v>
      </c>
      <c r="B16" s="68" t="s">
        <v>133</v>
      </c>
      <c r="C16" s="69">
        <v>4504</v>
      </c>
      <c r="D16" s="69">
        <v>3470</v>
      </c>
      <c r="E16" s="69">
        <v>7974</v>
      </c>
    </row>
    <row r="17" spans="1:5" x14ac:dyDescent="0.2">
      <c r="A17" s="64" t="s">
        <v>134</v>
      </c>
      <c r="B17" s="65" t="s">
        <v>135</v>
      </c>
      <c r="C17" s="66">
        <v>87</v>
      </c>
      <c r="D17" s="66">
        <v>0</v>
      </c>
      <c r="E17" s="66">
        <v>87</v>
      </c>
    </row>
    <row r="18" spans="1:5" x14ac:dyDescent="0.2">
      <c r="A18" s="64" t="s">
        <v>136</v>
      </c>
      <c r="B18" s="65" t="s">
        <v>137</v>
      </c>
      <c r="C18" s="66">
        <v>87</v>
      </c>
      <c r="D18" s="66">
        <v>0</v>
      </c>
      <c r="E18" s="66">
        <v>87</v>
      </c>
    </row>
    <row r="19" spans="1:5" x14ac:dyDescent="0.2">
      <c r="A19" s="67" t="s">
        <v>138</v>
      </c>
      <c r="B19" s="68" t="s">
        <v>139</v>
      </c>
      <c r="C19" s="69">
        <v>87</v>
      </c>
      <c r="D19" s="69">
        <v>0</v>
      </c>
      <c r="E19" s="69">
        <v>87</v>
      </c>
    </row>
    <row r="20" spans="1:5" x14ac:dyDescent="0.2">
      <c r="A20" s="67" t="s">
        <v>140</v>
      </c>
      <c r="B20" s="68" t="s">
        <v>141</v>
      </c>
      <c r="C20" s="69">
        <v>87</v>
      </c>
      <c r="D20" s="69">
        <v>0</v>
      </c>
      <c r="E20" s="69">
        <v>87</v>
      </c>
    </row>
    <row r="21" spans="1:5" x14ac:dyDescent="0.2">
      <c r="A21" s="67" t="s">
        <v>142</v>
      </c>
      <c r="B21" s="68" t="s">
        <v>143</v>
      </c>
      <c r="C21" s="69">
        <v>529799</v>
      </c>
      <c r="D21" s="69">
        <v>534</v>
      </c>
      <c r="E21" s="69">
        <v>530333</v>
      </c>
    </row>
    <row r="22" spans="1:5" x14ac:dyDescent="0.2">
      <c r="A22" s="64" t="s">
        <v>144</v>
      </c>
      <c r="B22" s="65" t="s">
        <v>145</v>
      </c>
      <c r="C22" s="66">
        <v>525019</v>
      </c>
      <c r="D22" s="66">
        <v>0</v>
      </c>
      <c r="E22" s="66">
        <v>525019</v>
      </c>
    </row>
    <row r="23" spans="1:5" x14ac:dyDescent="0.2">
      <c r="A23" s="64" t="s">
        <v>146</v>
      </c>
      <c r="B23" s="65" t="s">
        <v>147</v>
      </c>
      <c r="C23" s="66">
        <v>330</v>
      </c>
      <c r="D23" s="66">
        <v>0</v>
      </c>
      <c r="E23" s="66">
        <v>330</v>
      </c>
    </row>
    <row r="24" spans="1:5" x14ac:dyDescent="0.2">
      <c r="A24" s="64" t="s">
        <v>148</v>
      </c>
      <c r="B24" s="65" t="s">
        <v>149</v>
      </c>
      <c r="C24" s="66">
        <v>150</v>
      </c>
      <c r="D24" s="66">
        <v>4300</v>
      </c>
      <c r="E24" s="66">
        <v>4450</v>
      </c>
    </row>
    <row r="25" spans="1:5" x14ac:dyDescent="0.2">
      <c r="A25" s="64" t="s">
        <v>150</v>
      </c>
      <c r="B25" s="65" t="s">
        <v>151</v>
      </c>
      <c r="C25" s="66">
        <v>4300</v>
      </c>
      <c r="D25" s="66">
        <v>-3871</v>
      </c>
      <c r="E25" s="66">
        <v>429</v>
      </c>
    </row>
    <row r="26" spans="1:5" x14ac:dyDescent="0.2">
      <c r="A26" s="67" t="s">
        <v>152</v>
      </c>
      <c r="B26" s="68" t="s">
        <v>153</v>
      </c>
      <c r="C26" s="69">
        <v>529799</v>
      </c>
      <c r="D26" s="69">
        <v>429</v>
      </c>
      <c r="E26" s="69">
        <v>530228</v>
      </c>
    </row>
    <row r="27" spans="1:5" x14ac:dyDescent="0.2">
      <c r="A27" s="64" t="s">
        <v>154</v>
      </c>
      <c r="B27" s="65" t="s">
        <v>155</v>
      </c>
      <c r="C27" s="66">
        <v>0</v>
      </c>
      <c r="D27" s="66">
        <v>105</v>
      </c>
      <c r="E27" s="66">
        <v>105</v>
      </c>
    </row>
    <row r="28" spans="1:5" x14ac:dyDescent="0.2">
      <c r="A28" s="67" t="s">
        <v>156</v>
      </c>
      <c r="B28" s="68" t="s">
        <v>157</v>
      </c>
      <c r="C28" s="69">
        <v>0</v>
      </c>
      <c r="D28" s="69">
        <v>105</v>
      </c>
      <c r="E28" s="69">
        <v>105</v>
      </c>
    </row>
    <row r="29" spans="1:5" x14ac:dyDescent="0.2">
      <c r="A29" s="67" t="s">
        <v>158</v>
      </c>
      <c r="B29" s="68" t="s">
        <v>159</v>
      </c>
      <c r="C29" s="69">
        <v>0</v>
      </c>
      <c r="D29" s="69">
        <v>105</v>
      </c>
      <c r="E29" s="69">
        <v>105</v>
      </c>
    </row>
    <row r="30" spans="1:5" x14ac:dyDescent="0.2">
      <c r="A30" s="67" t="s">
        <v>160</v>
      </c>
      <c r="B30" s="68" t="s">
        <v>161</v>
      </c>
      <c r="C30" s="69">
        <v>529799</v>
      </c>
      <c r="D30" s="69">
        <v>534</v>
      </c>
      <c r="E30" s="69">
        <v>530333</v>
      </c>
    </row>
  </sheetData>
  <mergeCells count="3">
    <mergeCell ref="A5:E5"/>
    <mergeCell ref="A1:E1"/>
    <mergeCell ref="A3:E3"/>
  </mergeCells>
  <pageMargins left="0.75" right="0.75" top="1" bottom="1" header="0.5" footer="0.5"/>
  <pageSetup scale="6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view="pageBreakPreview" zoomScaleNormal="100" zoomScaleSheetLayoutView="100" workbookViewId="0">
      <pane ySplit="7" topLeftCell="A8" activePane="bottomLeft" state="frozen"/>
      <selection pane="bottomLeft" activeCell="D34" sqref="D34"/>
    </sheetView>
  </sheetViews>
  <sheetFormatPr defaultRowHeight="12.75" x14ac:dyDescent="0.2"/>
  <cols>
    <col min="1" max="1" width="8.140625" style="63" customWidth="1"/>
    <col min="2" max="2" width="82" style="63" customWidth="1"/>
    <col min="3" max="3" width="19.140625" style="63" customWidth="1"/>
    <col min="4" max="16384" width="9.140625" style="63"/>
  </cols>
  <sheetData>
    <row r="1" spans="1:3" ht="15.75" x14ac:dyDescent="0.25">
      <c r="A1" s="157" t="s">
        <v>258</v>
      </c>
      <c r="B1" s="158"/>
      <c r="C1" s="158"/>
    </row>
    <row r="2" spans="1:3" ht="15.75" x14ac:dyDescent="0.25">
      <c r="A2" s="93"/>
      <c r="B2" s="94"/>
      <c r="C2" s="94"/>
    </row>
    <row r="3" spans="1:3" ht="15.75" x14ac:dyDescent="0.25">
      <c r="A3" s="159" t="s">
        <v>1</v>
      </c>
      <c r="B3" s="160"/>
      <c r="C3" s="160"/>
    </row>
    <row r="5" spans="1:3" x14ac:dyDescent="0.2">
      <c r="A5" s="155" t="s">
        <v>93</v>
      </c>
      <c r="B5" s="156"/>
      <c r="C5" s="156"/>
    </row>
    <row r="6" spans="1:3" ht="15" x14ac:dyDescent="0.2">
      <c r="A6" s="95" t="s">
        <v>94</v>
      </c>
      <c r="B6" s="95" t="s">
        <v>36</v>
      </c>
      <c r="C6" s="95" t="s">
        <v>95</v>
      </c>
    </row>
    <row r="7" spans="1:3" ht="21" customHeight="1" x14ac:dyDescent="0.2">
      <c r="A7" s="95">
        <v>1</v>
      </c>
      <c r="B7" s="95">
        <v>2</v>
      </c>
      <c r="C7" s="95">
        <v>3</v>
      </c>
    </row>
    <row r="8" spans="1:3" ht="21" customHeight="1" x14ac:dyDescent="0.2">
      <c r="A8" s="64" t="s">
        <v>96</v>
      </c>
      <c r="B8" s="65" t="s">
        <v>97</v>
      </c>
      <c r="C8" s="66">
        <v>10291</v>
      </c>
    </row>
    <row r="9" spans="1:3" x14ac:dyDescent="0.2">
      <c r="A9" s="64" t="s">
        <v>98</v>
      </c>
      <c r="B9" s="65" t="s">
        <v>99</v>
      </c>
      <c r="C9" s="66">
        <v>6821</v>
      </c>
    </row>
    <row r="10" spans="1:3" x14ac:dyDescent="0.2">
      <c r="A10" s="67" t="s">
        <v>100</v>
      </c>
      <c r="B10" s="68" t="s">
        <v>101</v>
      </c>
      <c r="C10" s="69">
        <v>3470</v>
      </c>
    </row>
    <row r="11" spans="1:3" x14ac:dyDescent="0.2">
      <c r="A11" s="64" t="s">
        <v>102</v>
      </c>
      <c r="B11" s="65" t="s">
        <v>103</v>
      </c>
      <c r="C11" s="66">
        <v>4591</v>
      </c>
    </row>
    <row r="12" spans="1:3" x14ac:dyDescent="0.2">
      <c r="A12" s="67" t="s">
        <v>104</v>
      </c>
      <c r="B12" s="68" t="s">
        <v>105</v>
      </c>
      <c r="C12" s="69">
        <v>4591</v>
      </c>
    </row>
    <row r="13" spans="1:3" x14ac:dyDescent="0.2">
      <c r="A13" s="67" t="s">
        <v>106</v>
      </c>
      <c r="B13" s="68" t="s">
        <v>107</v>
      </c>
      <c r="C13" s="69">
        <v>8061</v>
      </c>
    </row>
    <row r="14" spans="1:3" x14ac:dyDescent="0.2">
      <c r="A14" s="67" t="s">
        <v>108</v>
      </c>
      <c r="B14" s="68" t="s">
        <v>109</v>
      </c>
      <c r="C14" s="69">
        <v>8061</v>
      </c>
    </row>
    <row r="15" spans="1:3" x14ac:dyDescent="0.2">
      <c r="A15" s="67" t="s">
        <v>110</v>
      </c>
      <c r="B15" s="68" t="s">
        <v>111</v>
      </c>
      <c r="C15" s="69">
        <v>8061</v>
      </c>
    </row>
  </sheetData>
  <mergeCells count="3">
    <mergeCell ref="A5:C5"/>
    <mergeCell ref="A1:C1"/>
    <mergeCell ref="A3:C3"/>
  </mergeCells>
  <pageMargins left="0.75" right="0.75" top="1" bottom="1" header="0.5" footer="0.5"/>
  <pageSetup scale="8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zoomScaleNormal="100" zoomScaleSheetLayoutView="100" workbookViewId="0">
      <pane ySplit="6" topLeftCell="A7" activePane="bottomLeft" state="frozen"/>
      <selection pane="bottomLeft" sqref="A1:E1"/>
    </sheetView>
  </sheetViews>
  <sheetFormatPr defaultRowHeight="12.75" x14ac:dyDescent="0.2"/>
  <cols>
    <col min="1" max="1" width="8.140625" style="63" customWidth="1"/>
    <col min="2" max="2" width="82" style="63" customWidth="1"/>
    <col min="3" max="5" width="19.140625" style="63" customWidth="1"/>
    <col min="6" max="16384" width="9.140625" style="63"/>
  </cols>
  <sheetData>
    <row r="1" spans="1:5" ht="15.75" x14ac:dyDescent="0.25">
      <c r="A1" s="157" t="s">
        <v>263</v>
      </c>
      <c r="B1" s="158"/>
      <c r="C1" s="158"/>
      <c r="D1" s="158"/>
      <c r="E1" s="158"/>
    </row>
    <row r="2" spans="1:5" ht="15.75" x14ac:dyDescent="0.25">
      <c r="A2" s="159" t="s">
        <v>1</v>
      </c>
      <c r="B2" s="160"/>
      <c r="C2" s="160"/>
      <c r="D2" s="160"/>
      <c r="E2" s="160"/>
    </row>
    <row r="4" spans="1:5" ht="20.25" customHeight="1" x14ac:dyDescent="0.2">
      <c r="A4" s="155" t="s">
        <v>162</v>
      </c>
      <c r="B4" s="156"/>
      <c r="C4" s="156"/>
      <c r="D4" s="156"/>
      <c r="E4" s="156"/>
    </row>
    <row r="5" spans="1:5" ht="15" x14ac:dyDescent="0.2">
      <c r="A5" s="95" t="s">
        <v>94</v>
      </c>
      <c r="B5" s="95" t="s">
        <v>36</v>
      </c>
      <c r="C5" s="95" t="s">
        <v>113</v>
      </c>
      <c r="D5" s="95" t="s">
        <v>114</v>
      </c>
      <c r="E5" s="95" t="s">
        <v>115</v>
      </c>
    </row>
    <row r="6" spans="1:5" ht="15" x14ac:dyDescent="0.2">
      <c r="A6" s="95">
        <v>1</v>
      </c>
      <c r="B6" s="95">
        <v>2</v>
      </c>
      <c r="C6" s="95">
        <v>3</v>
      </c>
      <c r="D6" s="95">
        <v>4</v>
      </c>
      <c r="E6" s="95">
        <v>5</v>
      </c>
    </row>
    <row r="7" spans="1:5" x14ac:dyDescent="0.2">
      <c r="A7" s="64" t="s">
        <v>100</v>
      </c>
      <c r="B7" s="65" t="s">
        <v>163</v>
      </c>
      <c r="C7" s="66">
        <v>813</v>
      </c>
      <c r="D7" s="66">
        <v>123</v>
      </c>
      <c r="E7" s="66">
        <v>936</v>
      </c>
    </row>
    <row r="8" spans="1:5" x14ac:dyDescent="0.2">
      <c r="A8" s="67" t="s">
        <v>102</v>
      </c>
      <c r="B8" s="68" t="s">
        <v>164</v>
      </c>
      <c r="C8" s="69">
        <v>813</v>
      </c>
      <c r="D8" s="69">
        <v>123</v>
      </c>
      <c r="E8" s="69">
        <v>936</v>
      </c>
    </row>
    <row r="9" spans="1:5" x14ac:dyDescent="0.2">
      <c r="A9" s="64" t="s">
        <v>120</v>
      </c>
      <c r="B9" s="65" t="s">
        <v>165</v>
      </c>
      <c r="C9" s="66">
        <v>3677</v>
      </c>
      <c r="D9" s="66">
        <v>-3677</v>
      </c>
      <c r="E9" s="66">
        <v>0</v>
      </c>
    </row>
    <row r="10" spans="1:5" x14ac:dyDescent="0.2">
      <c r="A10" s="67" t="s">
        <v>166</v>
      </c>
      <c r="B10" s="68" t="s">
        <v>167</v>
      </c>
      <c r="C10" s="69">
        <v>3677</v>
      </c>
      <c r="D10" s="69">
        <v>-3677</v>
      </c>
      <c r="E10" s="69">
        <v>0</v>
      </c>
    </row>
    <row r="11" spans="1:5" x14ac:dyDescent="0.2">
      <c r="A11" s="64" t="s">
        <v>168</v>
      </c>
      <c r="B11" s="65" t="s">
        <v>169</v>
      </c>
      <c r="C11" s="66">
        <v>0</v>
      </c>
      <c r="D11" s="66">
        <v>5</v>
      </c>
      <c r="E11" s="66">
        <v>5</v>
      </c>
    </row>
    <row r="12" spans="1:5" x14ac:dyDescent="0.2">
      <c r="A12" s="64" t="s">
        <v>170</v>
      </c>
      <c r="B12" s="65" t="s">
        <v>171</v>
      </c>
      <c r="C12" s="66">
        <v>140</v>
      </c>
      <c r="D12" s="66">
        <v>219</v>
      </c>
      <c r="E12" s="66">
        <v>359</v>
      </c>
    </row>
    <row r="13" spans="1:5" x14ac:dyDescent="0.2">
      <c r="A13" s="67" t="s">
        <v>172</v>
      </c>
      <c r="B13" s="68" t="s">
        <v>173</v>
      </c>
      <c r="C13" s="69">
        <v>140</v>
      </c>
      <c r="D13" s="69">
        <v>224</v>
      </c>
      <c r="E13" s="69">
        <v>364</v>
      </c>
    </row>
    <row r="14" spans="1:5" x14ac:dyDescent="0.2">
      <c r="A14" s="67" t="s">
        <v>174</v>
      </c>
      <c r="B14" s="68" t="s">
        <v>175</v>
      </c>
      <c r="C14" s="69">
        <v>0</v>
      </c>
      <c r="D14" s="69">
        <v>7953</v>
      </c>
      <c r="E14" s="69">
        <v>7953</v>
      </c>
    </row>
    <row r="15" spans="1:5" x14ac:dyDescent="0.2">
      <c r="A15" s="67" t="s">
        <v>176</v>
      </c>
      <c r="B15" s="68" t="s">
        <v>177</v>
      </c>
      <c r="C15" s="69">
        <v>51</v>
      </c>
      <c r="D15" s="69">
        <v>-399</v>
      </c>
      <c r="E15" s="69">
        <v>450</v>
      </c>
    </row>
    <row r="16" spans="1:5" x14ac:dyDescent="0.2">
      <c r="A16" s="67" t="s">
        <v>178</v>
      </c>
      <c r="B16" s="68" t="s">
        <v>179</v>
      </c>
      <c r="C16" s="69">
        <v>4299</v>
      </c>
      <c r="D16" s="69">
        <v>-11332</v>
      </c>
      <c r="E16" s="69">
        <v>-7831</v>
      </c>
    </row>
    <row r="17" spans="1:5" x14ac:dyDescent="0.2">
      <c r="A17" s="64" t="s">
        <v>180</v>
      </c>
      <c r="B17" s="65" t="s">
        <v>181</v>
      </c>
      <c r="C17" s="66">
        <v>1</v>
      </c>
      <c r="D17" s="66">
        <v>0</v>
      </c>
      <c r="E17" s="66">
        <v>1</v>
      </c>
    </row>
    <row r="18" spans="1:5" x14ac:dyDescent="0.2">
      <c r="A18" s="67" t="s">
        <v>122</v>
      </c>
      <c r="B18" s="68" t="s">
        <v>182</v>
      </c>
      <c r="C18" s="69">
        <v>1</v>
      </c>
      <c r="D18" s="69">
        <v>0</v>
      </c>
      <c r="E18" s="69">
        <v>1</v>
      </c>
    </row>
    <row r="19" spans="1:5" x14ac:dyDescent="0.2">
      <c r="A19" s="67" t="s">
        <v>183</v>
      </c>
      <c r="B19" s="68" t="s">
        <v>184</v>
      </c>
      <c r="C19" s="69">
        <v>1</v>
      </c>
      <c r="D19" s="69">
        <v>0</v>
      </c>
      <c r="E19" s="69">
        <v>1</v>
      </c>
    </row>
    <row r="20" spans="1:5" x14ac:dyDescent="0.2">
      <c r="A20" s="67" t="s">
        <v>185</v>
      </c>
      <c r="B20" s="68" t="s">
        <v>186</v>
      </c>
      <c r="C20" s="69">
        <v>4300</v>
      </c>
      <c r="D20" s="69">
        <v>-11332</v>
      </c>
      <c r="E20" s="69">
        <v>-7830</v>
      </c>
    </row>
    <row r="21" spans="1:5" x14ac:dyDescent="0.2">
      <c r="A21" s="64" t="s">
        <v>187</v>
      </c>
      <c r="B21" s="65" t="s">
        <v>188</v>
      </c>
      <c r="C21" s="66">
        <v>0</v>
      </c>
      <c r="D21" s="66">
        <v>8259</v>
      </c>
      <c r="E21" s="66">
        <v>8259</v>
      </c>
    </row>
    <row r="22" spans="1:5" x14ac:dyDescent="0.2">
      <c r="A22" s="67" t="s">
        <v>189</v>
      </c>
      <c r="B22" s="68" t="s">
        <v>190</v>
      </c>
      <c r="C22" s="69">
        <v>0</v>
      </c>
      <c r="D22" s="69">
        <v>8259</v>
      </c>
      <c r="E22" s="69">
        <v>8259</v>
      </c>
    </row>
    <row r="23" spans="1:5" x14ac:dyDescent="0.2">
      <c r="A23" s="67" t="s">
        <v>191</v>
      </c>
      <c r="B23" s="68" t="s">
        <v>192</v>
      </c>
      <c r="C23" s="69">
        <v>0</v>
      </c>
      <c r="D23" s="69">
        <v>8259</v>
      </c>
      <c r="E23" s="69">
        <v>8259</v>
      </c>
    </row>
    <row r="24" spans="1:5" x14ac:dyDescent="0.2">
      <c r="A24" s="67" t="s">
        <v>193</v>
      </c>
      <c r="B24" s="68" t="s">
        <v>194</v>
      </c>
      <c r="C24" s="69">
        <v>4300</v>
      </c>
      <c r="D24" s="69">
        <v>-3073</v>
      </c>
      <c r="E24" s="69">
        <v>429</v>
      </c>
    </row>
  </sheetData>
  <mergeCells count="3">
    <mergeCell ref="A4:E4"/>
    <mergeCell ref="A1:E1"/>
    <mergeCell ref="A2:E2"/>
  </mergeCells>
  <pageMargins left="0.75" right="0.75" top="1" bottom="1" header="0.5" footer="0.5"/>
  <pageSetup scale="6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view="pageBreakPreview" zoomScaleNormal="100" zoomScaleSheetLayoutView="100" workbookViewId="0">
      <pane ySplit="6" topLeftCell="A7" activePane="bottomLeft" state="frozen"/>
      <selection pane="bottomLeft" activeCell="A5" sqref="A5:D5"/>
    </sheetView>
  </sheetViews>
  <sheetFormatPr defaultRowHeight="12.75" x14ac:dyDescent="0.2"/>
  <cols>
    <col min="1" max="1" width="8.140625" style="63" customWidth="1"/>
    <col min="2" max="2" width="82" style="63" customWidth="1"/>
    <col min="3" max="4" width="19.140625" style="63" customWidth="1"/>
    <col min="5" max="16384" width="9.140625" style="63"/>
  </cols>
  <sheetData>
    <row r="1" spans="1:4" ht="15.75" x14ac:dyDescent="0.25">
      <c r="A1" s="157" t="s">
        <v>264</v>
      </c>
      <c r="B1" s="158"/>
      <c r="C1" s="158"/>
      <c r="D1" s="158"/>
    </row>
    <row r="2" spans="1:4" ht="15.75" x14ac:dyDescent="0.25">
      <c r="A2" s="93"/>
      <c r="B2" s="94"/>
      <c r="C2" s="94"/>
      <c r="D2" s="94"/>
    </row>
    <row r="3" spans="1:4" ht="15.75" x14ac:dyDescent="0.25">
      <c r="A3" s="159" t="s">
        <v>1</v>
      </c>
      <c r="B3" s="160"/>
      <c r="C3" s="160"/>
      <c r="D3" s="160"/>
    </row>
    <row r="5" spans="1:4" ht="21.75" customHeight="1" x14ac:dyDescent="0.2">
      <c r="A5" s="155" t="s">
        <v>195</v>
      </c>
      <c r="B5" s="156"/>
      <c r="C5" s="156"/>
      <c r="D5" s="156"/>
    </row>
    <row r="6" spans="1:4" ht="75" x14ac:dyDescent="0.2">
      <c r="A6" s="95" t="s">
        <v>94</v>
      </c>
      <c r="B6" s="95" t="s">
        <v>36</v>
      </c>
      <c r="C6" s="95" t="s">
        <v>196</v>
      </c>
      <c r="D6" s="95" t="s">
        <v>197</v>
      </c>
    </row>
    <row r="7" spans="1:4" x14ac:dyDescent="0.2">
      <c r="A7" s="64" t="s">
        <v>96</v>
      </c>
      <c r="B7" s="65" t="s">
        <v>198</v>
      </c>
      <c r="C7" s="66">
        <v>5</v>
      </c>
      <c r="D7" s="66">
        <v>5</v>
      </c>
    </row>
    <row r="8" spans="1:4" x14ac:dyDescent="0.2">
      <c r="A8" s="64" t="s">
        <v>98</v>
      </c>
      <c r="B8" s="65" t="s">
        <v>199</v>
      </c>
      <c r="C8" s="66">
        <v>359</v>
      </c>
      <c r="D8" s="66">
        <v>359</v>
      </c>
    </row>
    <row r="9" spans="1:4" x14ac:dyDescent="0.2">
      <c r="A9" s="64" t="s">
        <v>104</v>
      </c>
      <c r="B9" s="65" t="s">
        <v>200</v>
      </c>
      <c r="C9" s="66">
        <v>7953</v>
      </c>
      <c r="D9" s="66">
        <v>7953</v>
      </c>
    </row>
    <row r="10" spans="1:4" x14ac:dyDescent="0.2">
      <c r="A10" s="67" t="s">
        <v>106</v>
      </c>
      <c r="B10" s="68" t="s">
        <v>201</v>
      </c>
      <c r="C10" s="69">
        <v>8317</v>
      </c>
      <c r="D10" s="66">
        <v>8317</v>
      </c>
    </row>
    <row r="11" spans="1:4" x14ac:dyDescent="0.2">
      <c r="A11" s="67" t="s">
        <v>166</v>
      </c>
      <c r="B11" s="68" t="s">
        <v>202</v>
      </c>
      <c r="C11" s="69">
        <v>8317</v>
      </c>
      <c r="D11" s="66">
        <v>8317</v>
      </c>
    </row>
    <row r="12" spans="1:4" x14ac:dyDescent="0.2">
      <c r="A12" s="64" t="s">
        <v>203</v>
      </c>
      <c r="B12" s="65" t="s">
        <v>204</v>
      </c>
      <c r="C12" s="66">
        <v>8259</v>
      </c>
      <c r="D12" s="66">
        <v>8259</v>
      </c>
    </row>
    <row r="13" spans="1:4" x14ac:dyDescent="0.2">
      <c r="A13" s="67" t="s">
        <v>205</v>
      </c>
      <c r="B13" s="68" t="s">
        <v>206</v>
      </c>
      <c r="C13" s="69">
        <v>8259</v>
      </c>
      <c r="D13" s="66">
        <v>8259</v>
      </c>
    </row>
    <row r="14" spans="1:4" x14ac:dyDescent="0.2">
      <c r="A14" s="67" t="s">
        <v>207</v>
      </c>
      <c r="B14" s="68" t="s">
        <v>208</v>
      </c>
      <c r="C14" s="69">
        <v>58</v>
      </c>
      <c r="D14" s="66">
        <v>58</v>
      </c>
    </row>
  </sheetData>
  <mergeCells count="3">
    <mergeCell ref="A5:D5"/>
    <mergeCell ref="A1:D1"/>
    <mergeCell ref="A3:D3"/>
  </mergeCells>
  <pageMargins left="0.75" right="0.75" top="1" bottom="1" header="0.5" footer="0.5"/>
  <pageSetup scale="7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Normal="100" zoomScaleSheetLayoutView="100" workbookViewId="0">
      <pane ySplit="7" topLeftCell="A8" activePane="bottomLeft" state="frozen"/>
      <selection pane="bottomLeft" activeCell="A5" sqref="A5:I5"/>
    </sheetView>
  </sheetViews>
  <sheetFormatPr defaultRowHeight="12.75" x14ac:dyDescent="0.2"/>
  <cols>
    <col min="1" max="1" width="8.140625" style="63" customWidth="1"/>
    <col min="2" max="2" width="82" style="63" customWidth="1"/>
    <col min="3" max="9" width="19.140625" style="63" customWidth="1"/>
    <col min="10" max="16384" width="9.140625" style="63"/>
  </cols>
  <sheetData>
    <row r="1" spans="1:9" ht="15.75" x14ac:dyDescent="0.25">
      <c r="A1" s="157" t="s">
        <v>265</v>
      </c>
      <c r="B1" s="158"/>
      <c r="C1" s="158"/>
      <c r="D1" s="158"/>
      <c r="E1" s="158"/>
      <c r="F1" s="158"/>
      <c r="G1" s="158"/>
      <c r="H1" s="158"/>
      <c r="I1" s="158"/>
    </row>
    <row r="2" spans="1:9" ht="15.75" x14ac:dyDescent="0.25">
      <c r="A2" s="93"/>
      <c r="B2" s="94"/>
      <c r="C2" s="94"/>
      <c r="D2" s="94"/>
      <c r="E2" s="94"/>
      <c r="F2" s="94"/>
      <c r="G2" s="94"/>
      <c r="H2" s="94"/>
      <c r="I2" s="94"/>
    </row>
    <row r="3" spans="1:9" ht="15.75" x14ac:dyDescent="0.25">
      <c r="A3" s="159" t="s">
        <v>1</v>
      </c>
      <c r="B3" s="160"/>
      <c r="C3" s="160"/>
      <c r="D3" s="160"/>
      <c r="E3" s="160"/>
      <c r="F3" s="160"/>
      <c r="G3" s="160"/>
      <c r="H3" s="160"/>
      <c r="I3" s="160"/>
    </row>
    <row r="5" spans="1:9" ht="25.5" customHeight="1" x14ac:dyDescent="0.2">
      <c r="A5" s="155" t="s">
        <v>209</v>
      </c>
      <c r="B5" s="156"/>
      <c r="C5" s="156"/>
      <c r="D5" s="156"/>
      <c r="E5" s="156"/>
      <c r="F5" s="156"/>
      <c r="G5" s="156"/>
      <c r="H5" s="156"/>
      <c r="I5" s="156"/>
    </row>
    <row r="6" spans="1:9" ht="60" x14ac:dyDescent="0.2">
      <c r="A6" s="95" t="s">
        <v>94</v>
      </c>
      <c r="B6" s="95" t="s">
        <v>36</v>
      </c>
      <c r="C6" s="95" t="s">
        <v>210</v>
      </c>
      <c r="D6" s="95" t="s">
        <v>211</v>
      </c>
      <c r="E6" s="95" t="s">
        <v>212</v>
      </c>
      <c r="F6" s="95" t="s">
        <v>213</v>
      </c>
      <c r="G6" s="95" t="s">
        <v>214</v>
      </c>
      <c r="H6" s="95" t="s">
        <v>215</v>
      </c>
      <c r="I6" s="95" t="s">
        <v>216</v>
      </c>
    </row>
    <row r="7" spans="1:9" ht="15" x14ac:dyDescent="0.2">
      <c r="A7" s="95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5">
        <v>8</v>
      </c>
      <c r="I7" s="95">
        <v>9</v>
      </c>
    </row>
    <row r="8" spans="1:9" x14ac:dyDescent="0.2">
      <c r="A8" s="67" t="s">
        <v>96</v>
      </c>
      <c r="B8" s="68" t="s">
        <v>217</v>
      </c>
      <c r="C8" s="69">
        <v>0</v>
      </c>
      <c r="D8" s="69">
        <v>0</v>
      </c>
      <c r="E8" s="69">
        <v>0</v>
      </c>
      <c r="F8" s="69">
        <v>0</v>
      </c>
      <c r="G8" s="69">
        <v>525208</v>
      </c>
      <c r="H8" s="69">
        <v>0</v>
      </c>
      <c r="I8" s="69">
        <v>525208</v>
      </c>
    </row>
    <row r="9" spans="1:9" x14ac:dyDescent="0.2">
      <c r="A9" s="64" t="s">
        <v>98</v>
      </c>
      <c r="B9" s="65" t="s">
        <v>218</v>
      </c>
      <c r="C9" s="66">
        <v>0</v>
      </c>
      <c r="D9" s="66">
        <v>0</v>
      </c>
      <c r="E9" s="66">
        <v>0</v>
      </c>
      <c r="F9" s="66">
        <v>0</v>
      </c>
      <c r="G9" s="66">
        <v>-525208</v>
      </c>
      <c r="H9" s="66">
        <v>0</v>
      </c>
      <c r="I9" s="66">
        <v>-525208</v>
      </c>
    </row>
    <row r="10" spans="1:9" x14ac:dyDescent="0.2">
      <c r="A10" s="64" t="s">
        <v>102</v>
      </c>
      <c r="B10" s="65" t="s">
        <v>219</v>
      </c>
      <c r="C10" s="66">
        <v>0</v>
      </c>
      <c r="D10" s="66">
        <v>530225</v>
      </c>
      <c r="E10" s="66">
        <v>0</v>
      </c>
      <c r="F10" s="66">
        <v>0</v>
      </c>
      <c r="G10" s="66">
        <v>0</v>
      </c>
      <c r="H10" s="66">
        <v>0</v>
      </c>
      <c r="I10" s="66">
        <v>530225</v>
      </c>
    </row>
    <row r="11" spans="1:9" x14ac:dyDescent="0.2">
      <c r="A11" s="67" t="s">
        <v>118</v>
      </c>
      <c r="B11" s="68" t="s">
        <v>220</v>
      </c>
      <c r="C11" s="69">
        <v>0</v>
      </c>
      <c r="D11" s="69">
        <v>530225</v>
      </c>
      <c r="E11" s="69">
        <v>0</v>
      </c>
      <c r="F11" s="69">
        <v>0</v>
      </c>
      <c r="G11" s="69">
        <v>-525208</v>
      </c>
      <c r="H11" s="69">
        <v>0</v>
      </c>
      <c r="I11" s="69">
        <v>5017</v>
      </c>
    </row>
    <row r="12" spans="1:9" x14ac:dyDescent="0.2">
      <c r="A12" s="67" t="s">
        <v>108</v>
      </c>
      <c r="B12" s="68" t="s">
        <v>221</v>
      </c>
      <c r="C12" s="69">
        <v>0</v>
      </c>
      <c r="D12" s="69">
        <v>530225</v>
      </c>
      <c r="E12" s="69">
        <v>0</v>
      </c>
      <c r="F12" s="69">
        <v>0</v>
      </c>
      <c r="G12" s="69">
        <v>0</v>
      </c>
      <c r="H12" s="69">
        <v>0</v>
      </c>
      <c r="I12" s="69">
        <v>530225</v>
      </c>
    </row>
    <row r="13" spans="1:9" x14ac:dyDescent="0.2">
      <c r="A13" s="64" t="s">
        <v>110</v>
      </c>
      <c r="B13" s="65" t="s">
        <v>222</v>
      </c>
      <c r="C13" s="66">
        <v>0</v>
      </c>
      <c r="D13" s="66">
        <v>7953</v>
      </c>
      <c r="E13" s="66">
        <v>0</v>
      </c>
      <c r="F13" s="66">
        <v>0</v>
      </c>
      <c r="G13" s="66">
        <v>0</v>
      </c>
      <c r="H13" s="66">
        <v>0</v>
      </c>
      <c r="I13" s="66">
        <v>7953</v>
      </c>
    </row>
    <row r="14" spans="1:9" x14ac:dyDescent="0.2">
      <c r="A14" s="67" t="s">
        <v>205</v>
      </c>
      <c r="B14" s="68" t="s">
        <v>223</v>
      </c>
      <c r="C14" s="69">
        <v>0</v>
      </c>
      <c r="D14" s="69">
        <v>7953</v>
      </c>
      <c r="E14" s="69">
        <v>0</v>
      </c>
      <c r="F14" s="69">
        <v>0</v>
      </c>
      <c r="G14" s="69">
        <v>0</v>
      </c>
      <c r="H14" s="69">
        <v>0</v>
      </c>
      <c r="I14" s="69">
        <v>7953</v>
      </c>
    </row>
    <row r="15" spans="1:9" x14ac:dyDescent="0.2">
      <c r="A15" s="67" t="s">
        <v>224</v>
      </c>
      <c r="B15" s="68" t="s">
        <v>225</v>
      </c>
      <c r="C15" s="69">
        <v>0</v>
      </c>
      <c r="D15" s="69">
        <v>7953</v>
      </c>
      <c r="E15" s="69">
        <v>0</v>
      </c>
      <c r="F15" s="69">
        <v>0</v>
      </c>
      <c r="G15" s="69">
        <v>0</v>
      </c>
      <c r="H15" s="69">
        <v>0</v>
      </c>
      <c r="I15" s="69">
        <v>7953</v>
      </c>
    </row>
    <row r="16" spans="1:9" x14ac:dyDescent="0.2">
      <c r="A16" s="67" t="s">
        <v>180</v>
      </c>
      <c r="B16" s="68" t="s">
        <v>226</v>
      </c>
      <c r="C16" s="69">
        <v>0</v>
      </c>
      <c r="D16" s="69">
        <v>522272</v>
      </c>
      <c r="E16" s="69">
        <v>0</v>
      </c>
      <c r="F16" s="69">
        <v>0</v>
      </c>
      <c r="G16" s="69">
        <v>0</v>
      </c>
      <c r="H16" s="69">
        <v>0</v>
      </c>
      <c r="I16" s="69">
        <v>522272</v>
      </c>
    </row>
    <row r="17" spans="1:9" s="141" customFormat="1" ht="15.75" x14ac:dyDescent="0.25">
      <c r="A17" s="141" t="s">
        <v>259</v>
      </c>
      <c r="B17" s="143" t="s">
        <v>260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</row>
  </sheetData>
  <mergeCells count="3">
    <mergeCell ref="A5:I5"/>
    <mergeCell ref="A1:I1"/>
    <mergeCell ref="A3:I3"/>
  </mergeCells>
  <pageMargins left="0.74803149606299213" right="0.74803149606299213" top="0.98425196850393704" bottom="0.98425196850393704" header="0.51181102362204722" footer="0.51181102362204722"/>
  <pageSetup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5</vt:i4>
      </vt:variant>
    </vt:vector>
  </HeadingPairs>
  <TitlesOfParts>
    <vt:vector size="14" baseType="lpstr">
      <vt:lpstr>1.mérleg </vt:lpstr>
      <vt:lpstr>2.sz.kiad-bev.</vt:lpstr>
      <vt:lpstr>3.Táj.adatok műk.</vt:lpstr>
      <vt:lpstr>4.Táj.adatok felh.</vt:lpstr>
      <vt:lpstr>5. mérleg</vt:lpstr>
      <vt:lpstr>6. maradvány</vt:lpstr>
      <vt:lpstr>7.eredmény</vt:lpstr>
      <vt:lpstr>8. megtér. ktg</vt:lpstr>
      <vt:lpstr>9. tárgyie.alak.</vt:lpstr>
      <vt:lpstr>'1.mérleg '!Nyomtatási_terület</vt:lpstr>
      <vt:lpstr>'2.sz.kiad-bev.'!Nyomtatási_terület</vt:lpstr>
      <vt:lpstr>'3.Táj.adatok műk.'!Nyomtatási_terület</vt:lpstr>
      <vt:lpstr>'4.Táj.adatok felh.'!Nyomtatási_terület</vt:lpstr>
      <vt:lpstr>'9. tárgyie.alak.'!Nyomtatási_terület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Köveskál Önkormányzat</dc:creator>
  <cp:lastModifiedBy>Sibak András</cp:lastModifiedBy>
  <cp:lastPrinted>2016-05-04T07:19:26Z</cp:lastPrinted>
  <dcterms:created xsi:type="dcterms:W3CDTF">2012-02-13T14:26:12Z</dcterms:created>
  <dcterms:modified xsi:type="dcterms:W3CDTF">2022-09-13T10:03:48Z</dcterms:modified>
</cp:coreProperties>
</file>