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'áht.29A'!$A$1:$H$37</definedName>
  </definedNames>
  <calcPr fullCalcOnLoad="1"/>
</workbook>
</file>

<file path=xl/sharedStrings.xml><?xml version="1.0" encoding="utf-8"?>
<sst xmlns="http://schemas.openxmlformats.org/spreadsheetml/2006/main" count="124" uniqueCount="85">
  <si>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</si>
  <si>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</si>
  <si>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</si>
  <si>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</si>
  <si>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</si>
  <si>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</si>
  <si>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</si>
  <si>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</si>
  <si>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</si>
  <si>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</si>
  <si>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</si>
  <si>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</si>
  <si>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</si>
  <si>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</si>
  <si>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</si>
  <si>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</si>
  <si>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</si>
  <si>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</si>
  <si>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</si>
  <si>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</si>
  <si>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</si>
  <si>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</si>
  <si>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</si>
  <si>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</si>
  <si>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</si>
  <si>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</si>
  <si>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</si>
  <si>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</si>
  <si>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</si>
  <si>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</si>
  <si>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</si>
  <si>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</si>
  <si>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</si>
  <si>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</si>
  <si>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</si>
  <si>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</si>
  <si>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</si>
  <si>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</si>
  <si>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</si>
  <si>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</si>
  <si>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</si>
  <si>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</si>
  <si>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</si>
  <si>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</si>
  <si>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</si>
  <si>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</si>
  <si>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</si>
  <si>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</si>
  <si>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</si>
  <si>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</si>
  <si>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</si>
  <si>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</si>
  <si>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</si>
  <si>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</si>
  <si>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</si>
  <si>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KÖVESKÁL KÖZSÉG ÖNKORMÁNYZATA</t>
  </si>
  <si>
    <t>Kommunális adó</t>
  </si>
  <si>
    <t>sorszám</t>
  </si>
  <si>
    <t>Kiadási jogcímek</t>
  </si>
  <si>
    <t>2018. évi előirányzat</t>
  </si>
  <si>
    <t>2019. évi előirányzat</t>
  </si>
  <si>
    <t>Működési bevételek összesen:</t>
  </si>
  <si>
    <t>Működési célú támogatások államháztartáson belülről</t>
  </si>
  <si>
    <t>Felhalmozási bevételek összesen:</t>
  </si>
  <si>
    <t>BEVÉTELEK összesen:</t>
  </si>
  <si>
    <t>Működési kiadások összesen:</t>
  </si>
  <si>
    <t>Felhalmozási célú támogatások államháztartáson belülről</t>
  </si>
  <si>
    <t>B1-B8</t>
  </si>
  <si>
    <t>Felhalmozási kiadások összesen:</t>
  </si>
  <si>
    <t>KIADÁSOK összesen:</t>
  </si>
  <si>
    <t>K1-K9</t>
  </si>
  <si>
    <t>KIADÁSOK ÖSSZESEN:</t>
  </si>
  <si>
    <t>2020. évi előirányzat</t>
  </si>
  <si>
    <t>2018. évi KÖZVETETT TÁMOGATÁSOK</t>
  </si>
  <si>
    <t>(adatok Ft-ban)</t>
  </si>
  <si>
    <t>Augusztus</t>
  </si>
  <si>
    <t>Szeptember</t>
  </si>
  <si>
    <t>November</t>
  </si>
  <si>
    <t>December</t>
  </si>
  <si>
    <t>Összesen:</t>
  </si>
  <si>
    <t>2018. évi Költségvetés Mérlege</t>
  </si>
  <si>
    <t>Áht.29/A.§ szerinti tervszámmal Ft-ban</t>
  </si>
  <si>
    <t>2021. évi előirányzat</t>
  </si>
  <si>
    <t>2018. évi módosított előirányzat</t>
  </si>
  <si>
    <t>2018.év III.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</si>
</sst>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7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7" fillId="0" borderId="0" xfId="58" applyFont="1" applyAlignment="1">
      <alignment horizontal="right" vertical="center"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right"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49" fontId="28" fillId="0" borderId="0" xfId="58" applyNumberFormat="1" applyFont="1" applyAlignment="1">
      <alignment horizontal="right"/>
      <protection/>
    </xf>
    <xf numFmtId="0" fontId="28" fillId="0" borderId="0" xfId="58" applyFont="1">
      <alignment/>
      <protection/>
    </xf>
    <xf numFmtId="0" fontId="0" fillId="0" borderId="0" xfId="58" applyFont="1" applyBorder="1">
      <alignment/>
      <protection/>
    </xf>
    <xf numFmtId="3" fontId="28" fillId="0" borderId="0" xfId="58" applyNumberFormat="1" applyFont="1" applyBorder="1" applyAlignment="1">
      <alignment horizontal="right"/>
      <protection/>
    </xf>
    <xf numFmtId="3" fontId="23" fillId="0" borderId="11" xfId="58" applyNumberFormat="1" applyFont="1" applyBorder="1">
      <alignment/>
      <protection/>
    </xf>
    <xf numFmtId="3" fontId="27" fillId="0" borderId="12" xfId="58" applyNumberFormat="1" applyFont="1" applyBorder="1">
      <alignment/>
      <protection/>
    </xf>
    <xf numFmtId="3" fontId="29" fillId="0" borderId="0" xfId="58" applyNumberFormat="1" applyFont="1" applyAlignment="1">
      <alignment horizontal="right"/>
      <protection/>
    </xf>
    <xf numFmtId="0" fontId="28" fillId="0" borderId="0" xfId="58" applyFont="1" applyAlignment="1">
      <alignment/>
      <protection/>
    </xf>
    <xf numFmtId="3" fontId="28" fillId="0" borderId="0" xfId="58" applyNumberFormat="1" applyFont="1" applyBorder="1" applyAlignment="1">
      <alignment horizontal="right" vertical="justify" wrapText="1"/>
      <protection/>
    </xf>
    <xf numFmtId="3" fontId="25" fillId="0" borderId="0" xfId="58" applyNumberFormat="1" applyFont="1" applyBorder="1" applyAlignment="1">
      <alignment horizontal="right" wrapText="1"/>
      <protection/>
    </xf>
    <xf numFmtId="3" fontId="27" fillId="0" borderId="0" xfId="58" applyNumberFormat="1" applyFont="1" applyBorder="1" applyAlignment="1">
      <alignment horizontal="right" vertical="justify" wrapText="1"/>
      <protection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justify"/>
    </xf>
    <xf numFmtId="0" fontId="27" fillId="0" borderId="12" xfId="0" applyFont="1" applyBorder="1" applyAlignment="1">
      <alignment horizontal="left"/>
    </xf>
    <xf numFmtId="0" fontId="25" fillId="0" borderId="12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27" fillId="24" borderId="12" xfId="58" applyFont="1" applyFill="1" applyBorder="1" applyAlignment="1">
      <alignment horizontal="right" vertical="center"/>
      <protection/>
    </xf>
    <xf numFmtId="0" fontId="25" fillId="24" borderId="12" xfId="58" applyFont="1" applyFill="1" applyBorder="1" applyAlignment="1">
      <alignment vertical="center"/>
      <protection/>
    </xf>
    <xf numFmtId="3" fontId="25" fillId="24" borderId="12" xfId="58" applyNumberFormat="1" applyFont="1" applyFill="1" applyBorder="1">
      <alignment/>
      <protection/>
    </xf>
    <xf numFmtId="0" fontId="27" fillId="24" borderId="12" xfId="58" applyFont="1" applyFill="1" applyBorder="1" applyAlignment="1">
      <alignment vertical="center"/>
      <protection/>
    </xf>
    <xf numFmtId="0" fontId="28" fillId="24" borderId="0" xfId="58" applyFont="1" applyFill="1">
      <alignment/>
      <protection/>
    </xf>
    <xf numFmtId="3" fontId="28" fillId="24" borderId="0" xfId="58" applyNumberFormat="1" applyFont="1" applyFill="1" applyAlignment="1">
      <alignment horizontal="right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0" fontId="9" fillId="0" borderId="0" xfId="56" applyFont="1" applyAlignment="1">
      <alignment/>
      <protection/>
    </xf>
    <xf numFmtId="0" fontId="0" fillId="0" borderId="0" xfId="56" applyFont="1" applyAlignment="1">
      <alignment horizontal="center" vertical="center"/>
      <protection/>
    </xf>
    <xf numFmtId="0" fontId="0" fillId="0" borderId="12" xfId="56" applyFont="1" applyBorder="1">
      <alignment/>
      <protection/>
    </xf>
    <xf numFmtId="0" fontId="0" fillId="0" borderId="12" xfId="56" applyFont="1" applyBorder="1" applyAlignment="1">
      <alignment horizontal="center" vertical="center" textRotation="90"/>
      <protection/>
    </xf>
    <xf numFmtId="0" fontId="28" fillId="0" borderId="12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wrapText="1"/>
      <protection/>
    </xf>
    <xf numFmtId="0" fontId="28" fillId="0" borderId="13" xfId="56" applyFont="1" applyBorder="1">
      <alignment/>
      <protection/>
    </xf>
    <xf numFmtId="0" fontId="28" fillId="0" borderId="14" xfId="56" applyFont="1" applyBorder="1">
      <alignment/>
      <protection/>
    </xf>
    <xf numFmtId="0" fontId="28" fillId="0" borderId="15" xfId="56" applyFont="1" applyBorder="1">
      <alignment/>
      <protection/>
    </xf>
    <xf numFmtId="3" fontId="28" fillId="0" borderId="16" xfId="56" applyNumberFormat="1" applyFont="1" applyBorder="1">
      <alignment/>
      <protection/>
    </xf>
    <xf numFmtId="0" fontId="0" fillId="0" borderId="17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18" xfId="56" applyNumberFormat="1" applyFont="1" applyBorder="1">
      <alignment/>
      <protection/>
    </xf>
    <xf numFmtId="0" fontId="28" fillId="0" borderId="17" xfId="56" applyFont="1" applyBorder="1">
      <alignment/>
      <protection/>
    </xf>
    <xf numFmtId="0" fontId="28" fillId="0" borderId="0" xfId="56" applyFont="1" applyBorder="1" applyAlignment="1">
      <alignment horizontal="left"/>
      <protection/>
    </xf>
    <xf numFmtId="3" fontId="28" fillId="0" borderId="18" xfId="56" applyNumberFormat="1" applyFont="1" applyBorder="1">
      <alignment/>
      <protection/>
    </xf>
    <xf numFmtId="0" fontId="28" fillId="0" borderId="0" xfId="56" applyFont="1">
      <alignment/>
      <protection/>
    </xf>
    <xf numFmtId="0" fontId="28" fillId="0" borderId="19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0" xfId="56" applyFont="1" applyBorder="1">
      <alignment/>
      <protection/>
    </xf>
    <xf numFmtId="0" fontId="28" fillId="0" borderId="17" xfId="56" applyFont="1" applyBorder="1" applyAlignment="1">
      <alignment horizontal="left"/>
      <protection/>
    </xf>
    <xf numFmtId="0" fontId="28" fillId="0" borderId="0" xfId="56" applyFont="1" applyBorder="1">
      <alignment/>
      <protection/>
    </xf>
    <xf numFmtId="0" fontId="28" fillId="0" borderId="11" xfId="56" applyFont="1" applyBorder="1">
      <alignment/>
      <protection/>
    </xf>
    <xf numFmtId="0" fontId="0" fillId="0" borderId="18" xfId="56" applyFont="1" applyBorder="1">
      <alignment/>
      <protection/>
    </xf>
    <xf numFmtId="0" fontId="28" fillId="25" borderId="20" xfId="56" applyFont="1" applyFill="1" applyBorder="1">
      <alignment/>
      <protection/>
    </xf>
    <xf numFmtId="0" fontId="28" fillId="25" borderId="10" xfId="56" applyFont="1" applyFill="1" applyBorder="1">
      <alignment/>
      <protection/>
    </xf>
    <xf numFmtId="3" fontId="28" fillId="25" borderId="21" xfId="56" applyNumberFormat="1" applyFont="1" applyFill="1" applyBorder="1">
      <alignment/>
      <protection/>
    </xf>
    <xf numFmtId="0" fontId="28" fillId="0" borderId="11" xfId="56" applyFont="1" applyBorder="1" applyAlignment="1">
      <alignment horizontal="left"/>
      <protection/>
    </xf>
    <xf numFmtId="0" fontId="28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8" fillId="0" borderId="10" xfId="56" applyFont="1" applyBorder="1">
      <alignment/>
      <protection/>
    </xf>
    <xf numFmtId="3" fontId="25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8" fillId="0" borderId="10" xfId="58" applyFont="1" applyBorder="1" applyAlignment="1">
      <alignment horizontal="right"/>
      <protection/>
    </xf>
    <xf numFmtId="0" fontId="0" fillId="0" borderId="0" xfId="56" applyFont="1" applyAlignment="1">
      <alignment horizontal="right"/>
      <protection/>
    </xf>
    <xf numFmtId="0" fontId="9" fillId="0" borderId="0" xfId="56" applyFont="1" applyAlignment="1">
      <alignment/>
      <protection/>
    </xf>
    <xf numFmtId="0" fontId="9" fillId="0" borderId="0" xfId="56" applyAlignment="1">
      <alignment/>
      <protection/>
    </xf>
    <xf numFmtId="0" fontId="0" fillId="0" borderId="0" xfId="57" applyAlignment="1">
      <alignment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7" applyBorder="1" applyAlignment="1">
      <alignment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5.75"/>
  <cols>
    <col min="1" max="1" width="2.875" style="1" customWidth="1"/>
    <col min="2" max="2" width="31.125" style="1" customWidth="1"/>
    <col min="3" max="8" width="8.625" style="8" bestFit="1" customWidth="1"/>
    <col min="9" max="9" width="8.50390625" style="8" customWidth="1"/>
    <col min="10" max="14" width="8.625" style="8" bestFit="1" customWidth="1"/>
    <col min="15" max="15" width="9.50390625" style="8" bestFit="1" customWidth="1"/>
    <col min="16" max="16384" width="9.00390625" style="8" customWidth="1"/>
  </cols>
  <sheetData>
    <row r="1" spans="1:15" s="1" customFormat="1" ht="15.7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15.75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" customFormat="1" ht="15.75">
      <c r="A4" s="74" t="s">
        <v>74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16.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s="1" customFormat="1" ht="15.7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30" t="s">
        <v>75</v>
      </c>
      <c r="K6" s="29" t="s">
        <v>76</v>
      </c>
      <c r="L6" s="29" t="s">
        <v>10</v>
      </c>
      <c r="M6" s="29" t="s">
        <v>77</v>
      </c>
      <c r="N6" s="29" t="s">
        <v>78</v>
      </c>
      <c r="O6" s="29" t="s">
        <v>79</v>
      </c>
    </row>
    <row r="7" spans="1:15" s="1" customFormat="1" ht="15.75">
      <c r="A7" s="26" t="s">
        <v>21</v>
      </c>
      <c r="B7" s="28" t="s">
        <v>54</v>
      </c>
      <c r="C7" s="20">
        <v>4385155</v>
      </c>
      <c r="D7" s="20">
        <v>4385155</v>
      </c>
      <c r="E7" s="20">
        <v>4385155</v>
      </c>
      <c r="F7" s="20">
        <v>4385155</v>
      </c>
      <c r="G7" s="20">
        <v>4385155</v>
      </c>
      <c r="H7" s="20">
        <v>4385155</v>
      </c>
      <c r="I7" s="20">
        <v>4385155</v>
      </c>
      <c r="J7" s="20">
        <v>4385155</v>
      </c>
      <c r="K7" s="20">
        <v>4385155</v>
      </c>
      <c r="L7" s="20">
        <v>4385155</v>
      </c>
      <c r="M7" s="20">
        <v>4385155</v>
      </c>
      <c r="N7" s="20">
        <v>4385158</v>
      </c>
      <c r="O7" s="20">
        <f aca="true" t="shared" si="0" ref="O7:O13">SUM(C7:N7)</f>
        <v>52621863</v>
      </c>
    </row>
    <row r="8" spans="1:15" s="1" customFormat="1" ht="15.75">
      <c r="A8" s="26" t="s">
        <v>22</v>
      </c>
      <c r="B8" s="28" t="s">
        <v>23</v>
      </c>
      <c r="C8" s="20">
        <v>870000</v>
      </c>
      <c r="D8" s="20">
        <v>870000</v>
      </c>
      <c r="E8" s="20">
        <v>3420000</v>
      </c>
      <c r="F8" s="20">
        <v>2570000</v>
      </c>
      <c r="G8" s="20">
        <v>870000</v>
      </c>
      <c r="H8" s="20">
        <v>585000</v>
      </c>
      <c r="I8" s="20">
        <v>570000</v>
      </c>
      <c r="J8" s="20">
        <v>570000</v>
      </c>
      <c r="K8" s="20">
        <v>3530000</v>
      </c>
      <c r="L8" s="20">
        <v>3664950</v>
      </c>
      <c r="M8" s="20">
        <v>1150000</v>
      </c>
      <c r="N8" s="20">
        <v>1675380</v>
      </c>
      <c r="O8" s="20">
        <f t="shared" si="0"/>
        <v>20345330</v>
      </c>
    </row>
    <row r="9" spans="1:15" s="1" customFormat="1" ht="15.75">
      <c r="A9" s="26" t="s">
        <v>24</v>
      </c>
      <c r="B9" s="28" t="s">
        <v>25</v>
      </c>
      <c r="C9" s="20">
        <v>510000</v>
      </c>
      <c r="D9" s="20">
        <v>510000</v>
      </c>
      <c r="E9" s="20">
        <v>510000</v>
      </c>
      <c r="F9" s="20">
        <v>510000</v>
      </c>
      <c r="G9" s="20">
        <v>645000</v>
      </c>
      <c r="H9" s="20">
        <v>645000</v>
      </c>
      <c r="I9" s="20">
        <v>645000</v>
      </c>
      <c r="J9" s="20">
        <v>1007503</v>
      </c>
      <c r="K9" s="20">
        <v>745000</v>
      </c>
      <c r="L9" s="20">
        <v>573990</v>
      </c>
      <c r="M9" s="20">
        <v>510000</v>
      </c>
      <c r="N9" s="20">
        <v>518013</v>
      </c>
      <c r="O9" s="20">
        <f t="shared" si="0"/>
        <v>7329506</v>
      </c>
    </row>
    <row r="10" spans="1:15" s="1" customFormat="1" ht="15.75">
      <c r="A10" s="26" t="s">
        <v>26</v>
      </c>
      <c r="B10" s="28" t="s">
        <v>27</v>
      </c>
      <c r="C10" s="20">
        <v>0</v>
      </c>
      <c r="D10" s="20">
        <v>0</v>
      </c>
      <c r="E10" s="20">
        <v>0</v>
      </c>
      <c r="F10" s="20">
        <v>155700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f t="shared" si="0"/>
        <v>155700</v>
      </c>
    </row>
    <row r="11" spans="1:15" s="1" customFormat="1" ht="15.75">
      <c r="A11" s="26" t="s">
        <v>28</v>
      </c>
      <c r="B11" s="28" t="s">
        <v>53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f t="shared" si="0"/>
        <v>0</v>
      </c>
    </row>
    <row r="12" spans="1:15" s="1" customFormat="1" ht="15.75">
      <c r="A12" s="26" t="s">
        <v>29</v>
      </c>
      <c r="B12" s="28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500000</v>
      </c>
      <c r="J12" s="20">
        <v>0</v>
      </c>
      <c r="K12" s="20">
        <v>0</v>
      </c>
      <c r="L12" s="20">
        <v>0</v>
      </c>
      <c r="M12" s="20">
        <v>24750000</v>
      </c>
      <c r="N12" s="20">
        <v>0</v>
      </c>
      <c r="O12" s="20">
        <f t="shared" si="0"/>
        <v>25250000</v>
      </c>
    </row>
    <row r="13" spans="1:15" s="1" customFormat="1" ht="15.75">
      <c r="A13" s="26" t="s">
        <v>31</v>
      </c>
      <c r="B13" s="28" t="s">
        <v>32</v>
      </c>
      <c r="C13" s="20">
        <v>0</v>
      </c>
      <c r="D13" s="20">
        <v>0</v>
      </c>
      <c r="E13" s="20">
        <v>0</v>
      </c>
      <c r="F13" s="20">
        <v>0</v>
      </c>
      <c r="G13" s="20"/>
      <c r="H13" s="20">
        <v>200000</v>
      </c>
      <c r="I13" s="20">
        <v>0</v>
      </c>
      <c r="J13" s="20">
        <v>0</v>
      </c>
      <c r="K13" s="20">
        <v>100000</v>
      </c>
      <c r="L13" s="20">
        <v>0</v>
      </c>
      <c r="M13" s="20">
        <v>0</v>
      </c>
      <c r="N13" s="20">
        <v>0</v>
      </c>
      <c r="O13" s="20">
        <f t="shared" si="0"/>
        <v>300000</v>
      </c>
    </row>
    <row r="14" spans="1:15" s="1" customFormat="1" ht="15.75">
      <c r="A14" s="31" t="s">
        <v>33</v>
      </c>
      <c r="B14" s="32" t="s">
        <v>34</v>
      </c>
      <c r="C14" s="20">
        <v>5308333</v>
      </c>
      <c r="D14" s="20">
        <v>5308333</v>
      </c>
      <c r="E14" s="20">
        <v>10308333</v>
      </c>
      <c r="F14" s="20">
        <v>10308333</v>
      </c>
      <c r="G14" s="20">
        <v>5668655</v>
      </c>
      <c r="H14" s="20">
        <v>308333</v>
      </c>
      <c r="I14" s="20">
        <v>308333</v>
      </c>
      <c r="J14" s="20">
        <v>308333</v>
      </c>
      <c r="K14" s="20">
        <v>308333</v>
      </c>
      <c r="L14" s="20">
        <v>308333</v>
      </c>
      <c r="M14" s="20">
        <v>308333</v>
      </c>
      <c r="N14" s="20">
        <v>308337</v>
      </c>
      <c r="O14" s="20">
        <f>SUM(C14:N14)</f>
        <v>39060322</v>
      </c>
    </row>
    <row r="15" spans="1:15" s="1" customFormat="1" ht="15.75">
      <c r="A15" s="33"/>
      <c r="B15" s="34" t="s">
        <v>11</v>
      </c>
      <c r="C15" s="35">
        <f>SUM(C7:C14)</f>
        <v>11073488</v>
      </c>
      <c r="D15" s="35">
        <f aca="true" t="shared" si="1" ref="D15:N15">SUM(D7:D14)</f>
        <v>11073488</v>
      </c>
      <c r="E15" s="35">
        <f t="shared" si="1"/>
        <v>18623488</v>
      </c>
      <c r="F15" s="35">
        <f t="shared" si="1"/>
        <v>17929188</v>
      </c>
      <c r="G15" s="35">
        <f t="shared" si="1"/>
        <v>11568810</v>
      </c>
      <c r="H15" s="35">
        <f t="shared" si="1"/>
        <v>6123488</v>
      </c>
      <c r="I15" s="35">
        <f t="shared" si="1"/>
        <v>6408488</v>
      </c>
      <c r="J15" s="35">
        <f t="shared" si="1"/>
        <v>6270991</v>
      </c>
      <c r="K15" s="35">
        <f t="shared" si="1"/>
        <v>9068488</v>
      </c>
      <c r="L15" s="35">
        <f t="shared" si="1"/>
        <v>8932428</v>
      </c>
      <c r="M15" s="35">
        <f t="shared" si="1"/>
        <v>31103488</v>
      </c>
      <c r="N15" s="35">
        <f t="shared" si="1"/>
        <v>6886888</v>
      </c>
      <c r="O15" s="35">
        <f>SUM(O7:O14)</f>
        <v>145062721</v>
      </c>
    </row>
    <row r="16" spans="1:15" s="3" customFormat="1" ht="15.75">
      <c r="A16" s="6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9"/>
    </row>
    <row r="17" spans="1:15" s="1" customFormat="1" ht="15.75">
      <c r="A17" s="26" t="s">
        <v>35</v>
      </c>
      <c r="B17" s="27" t="s">
        <v>36</v>
      </c>
      <c r="C17" s="20">
        <v>1438000</v>
      </c>
      <c r="D17" s="20">
        <v>1438000</v>
      </c>
      <c r="E17" s="20">
        <v>1438000</v>
      </c>
      <c r="F17" s="20">
        <v>1438000</v>
      </c>
      <c r="G17" s="20">
        <v>1138000</v>
      </c>
      <c r="H17" s="20">
        <v>1438000</v>
      </c>
      <c r="I17" s="20">
        <v>2487912</v>
      </c>
      <c r="J17" s="20">
        <v>1625498</v>
      </c>
      <c r="K17" s="20">
        <v>1187000</v>
      </c>
      <c r="L17" s="20">
        <v>1157000</v>
      </c>
      <c r="M17" s="20">
        <v>1187000</v>
      </c>
      <c r="N17" s="20">
        <v>1218431</v>
      </c>
      <c r="O17" s="20">
        <f>SUM(C17:N17)</f>
        <v>17190841</v>
      </c>
    </row>
    <row r="18" spans="1:15" s="1" customFormat="1" ht="15.75">
      <c r="A18" s="26" t="s">
        <v>37</v>
      </c>
      <c r="B18" s="26" t="s">
        <v>38</v>
      </c>
      <c r="C18" s="20">
        <v>194000</v>
      </c>
      <c r="D18" s="20">
        <v>194000</v>
      </c>
      <c r="E18" s="20">
        <v>194000</v>
      </c>
      <c r="F18" s="20">
        <v>230000</v>
      </c>
      <c r="G18" s="20">
        <v>230000</v>
      </c>
      <c r="H18" s="20">
        <v>238000</v>
      </c>
      <c r="I18" s="20">
        <v>443366</v>
      </c>
      <c r="J18" s="20">
        <v>270416</v>
      </c>
      <c r="K18" s="20">
        <v>201416</v>
      </c>
      <c r="L18" s="20">
        <v>213878</v>
      </c>
      <c r="M18" s="20">
        <v>209349</v>
      </c>
      <c r="N18" s="20">
        <v>233112</v>
      </c>
      <c r="O18" s="20">
        <f aca="true" t="shared" si="2" ref="O18:O24">SUM(C18:N18)</f>
        <v>2851537</v>
      </c>
    </row>
    <row r="19" spans="1:15" s="1" customFormat="1" ht="15.75">
      <c r="A19" s="26" t="s">
        <v>39</v>
      </c>
      <c r="B19" s="28" t="s">
        <v>40</v>
      </c>
      <c r="C19" s="20">
        <v>1878722</v>
      </c>
      <c r="D19" s="20">
        <v>1878722</v>
      </c>
      <c r="E19" s="20">
        <v>1878722</v>
      </c>
      <c r="F19" s="20">
        <v>1878722</v>
      </c>
      <c r="G19" s="20">
        <v>1878722</v>
      </c>
      <c r="H19" s="20">
        <v>1878722</v>
      </c>
      <c r="I19" s="20">
        <v>1800803</v>
      </c>
      <c r="J19" s="20">
        <v>1778822</v>
      </c>
      <c r="K19" s="20">
        <v>2219722</v>
      </c>
      <c r="L19" s="20">
        <v>1878722</v>
      </c>
      <c r="M19" s="20">
        <v>2544022</v>
      </c>
      <c r="N19" s="20">
        <v>1849322</v>
      </c>
      <c r="O19" s="20">
        <f>SUM(C19:N19)</f>
        <v>23343745</v>
      </c>
    </row>
    <row r="20" spans="1:15" s="1" customFormat="1" ht="15.75">
      <c r="A20" s="26" t="s">
        <v>41</v>
      </c>
      <c r="B20" s="27" t="s">
        <v>42</v>
      </c>
      <c r="C20" s="20">
        <v>121000</v>
      </c>
      <c r="D20" s="20">
        <v>121000</v>
      </c>
      <c r="E20" s="20">
        <v>221000</v>
      </c>
      <c r="F20" s="20">
        <v>121000</v>
      </c>
      <c r="G20" s="20">
        <v>241000</v>
      </c>
      <c r="H20" s="20">
        <v>221000</v>
      </c>
      <c r="I20" s="20">
        <v>221000</v>
      </c>
      <c r="J20" s="20">
        <v>151000</v>
      </c>
      <c r="K20" s="20">
        <v>502000</v>
      </c>
      <c r="L20" s="20">
        <v>221000</v>
      </c>
      <c r="M20" s="20">
        <v>221000</v>
      </c>
      <c r="N20" s="20">
        <v>346465</v>
      </c>
      <c r="O20" s="20">
        <f>SUM(C20:N20)</f>
        <v>2708465</v>
      </c>
    </row>
    <row r="21" spans="1:15" s="1" customFormat="1" ht="15.75">
      <c r="A21" s="26" t="s">
        <v>43</v>
      </c>
      <c r="B21" s="27" t="s">
        <v>44</v>
      </c>
      <c r="C21" s="20">
        <v>2834650</v>
      </c>
      <c r="D21" s="20">
        <v>2834650</v>
      </c>
      <c r="E21" s="20">
        <v>2834650</v>
      </c>
      <c r="F21" s="20">
        <v>2834650</v>
      </c>
      <c r="G21" s="20">
        <v>2834650</v>
      </c>
      <c r="H21" s="20">
        <v>2834650</v>
      </c>
      <c r="I21" s="20">
        <v>2834650</v>
      </c>
      <c r="J21" s="20">
        <v>2834650</v>
      </c>
      <c r="K21" s="20">
        <v>2834650</v>
      </c>
      <c r="L21" s="20">
        <v>2834650</v>
      </c>
      <c r="M21" s="20">
        <v>26896525</v>
      </c>
      <c r="N21" s="20">
        <v>6436133</v>
      </c>
      <c r="O21" s="20">
        <f t="shared" si="2"/>
        <v>61679158</v>
      </c>
    </row>
    <row r="22" spans="1:15" s="1" customFormat="1" ht="15.75">
      <c r="A22" s="26" t="s">
        <v>45</v>
      </c>
      <c r="B22" s="27" t="s">
        <v>46</v>
      </c>
      <c r="C22" s="20">
        <v>0</v>
      </c>
      <c r="D22" s="20">
        <v>380000</v>
      </c>
      <c r="E22" s="20">
        <v>0</v>
      </c>
      <c r="F22" s="20">
        <v>4745400</v>
      </c>
      <c r="G22" s="20">
        <v>331600</v>
      </c>
      <c r="H22" s="20">
        <v>0</v>
      </c>
      <c r="I22" s="20">
        <v>0</v>
      </c>
      <c r="J22" s="20">
        <v>0</v>
      </c>
      <c r="K22" s="20">
        <v>0</v>
      </c>
      <c r="L22" s="20"/>
      <c r="M22" s="20"/>
      <c r="N22" s="20"/>
      <c r="O22" s="20">
        <f>SUM(C22:N22)</f>
        <v>5457000</v>
      </c>
    </row>
    <row r="23" spans="1:15" s="1" customFormat="1" ht="15.75">
      <c r="A23" s="26" t="s">
        <v>47</v>
      </c>
      <c r="B23" s="27" t="s">
        <v>12</v>
      </c>
      <c r="C23" s="20">
        <v>0</v>
      </c>
      <c r="D23" s="20">
        <v>0</v>
      </c>
      <c r="E23" s="20">
        <v>231975</v>
      </c>
      <c r="F23" s="20">
        <v>3000000</v>
      </c>
      <c r="G23" s="20">
        <v>4572580</v>
      </c>
      <c r="H23" s="20">
        <v>4000000</v>
      </c>
      <c r="I23" s="20">
        <v>3000000</v>
      </c>
      <c r="J23" s="20">
        <v>3500000</v>
      </c>
      <c r="K23" s="20">
        <v>4600000</v>
      </c>
      <c r="L23" s="20">
        <v>4000000</v>
      </c>
      <c r="M23" s="20">
        <v>1227420</v>
      </c>
      <c r="N23" s="20">
        <v>0</v>
      </c>
      <c r="O23" s="20">
        <f>SUM(C23:N23)</f>
        <v>28131975</v>
      </c>
    </row>
    <row r="24" spans="1:15" s="1" customFormat="1" ht="15.75">
      <c r="A24" s="26" t="s">
        <v>48</v>
      </c>
      <c r="B24" s="27" t="s">
        <v>49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f t="shared" si="2"/>
        <v>0</v>
      </c>
    </row>
    <row r="25" spans="1:15" s="1" customFormat="1" ht="15.75">
      <c r="A25" s="26" t="s">
        <v>50</v>
      </c>
      <c r="B25" s="27" t="s">
        <v>51</v>
      </c>
      <c r="C25" s="20">
        <v>308333</v>
      </c>
      <c r="D25" s="20">
        <v>308333</v>
      </c>
      <c r="E25" s="20">
        <v>308333</v>
      </c>
      <c r="F25" s="20">
        <v>308333</v>
      </c>
      <c r="G25" s="20">
        <v>308333</v>
      </c>
      <c r="H25" s="20">
        <v>308333</v>
      </c>
      <c r="I25" s="20">
        <v>308333</v>
      </c>
      <c r="J25" s="20">
        <v>308333</v>
      </c>
      <c r="K25" s="20">
        <v>308333</v>
      </c>
      <c r="L25" s="20">
        <v>308333</v>
      </c>
      <c r="M25" s="20">
        <v>308333</v>
      </c>
      <c r="N25" s="20">
        <v>308337</v>
      </c>
      <c r="O25" s="20">
        <f>SUM(C25:N25)</f>
        <v>3700000</v>
      </c>
    </row>
    <row r="26" spans="1:15" s="1" customFormat="1" ht="15.75">
      <c r="A26" s="36"/>
      <c r="B26" s="34" t="s">
        <v>13</v>
      </c>
      <c r="C26" s="35">
        <f aca="true" t="shared" si="3" ref="C26:N26">SUM(C17:C24)</f>
        <v>6466372</v>
      </c>
      <c r="D26" s="35">
        <f t="shared" si="3"/>
        <v>6846372</v>
      </c>
      <c r="E26" s="35">
        <f t="shared" si="3"/>
        <v>6798347</v>
      </c>
      <c r="F26" s="35">
        <f t="shared" si="3"/>
        <v>14247772</v>
      </c>
      <c r="G26" s="35">
        <f t="shared" si="3"/>
        <v>11226552</v>
      </c>
      <c r="H26" s="35">
        <f t="shared" si="3"/>
        <v>10610372</v>
      </c>
      <c r="I26" s="35">
        <f t="shared" si="3"/>
        <v>10787731</v>
      </c>
      <c r="J26" s="35">
        <f t="shared" si="3"/>
        <v>10160386</v>
      </c>
      <c r="K26" s="35">
        <f t="shared" si="3"/>
        <v>11544788</v>
      </c>
      <c r="L26" s="35">
        <f>SUM(L17:L25)</f>
        <v>10613583</v>
      </c>
      <c r="M26" s="35">
        <f>SUM(M17:M25)</f>
        <v>32593649</v>
      </c>
      <c r="N26" s="35">
        <f t="shared" si="3"/>
        <v>10083463</v>
      </c>
      <c r="O26" s="35">
        <f>SUM(O17:O25)</f>
        <v>145062721</v>
      </c>
    </row>
    <row r="27" spans="1:15" s="3" customFormat="1" ht="15.75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39" ht="15.75">
      <c r="L39" s="7"/>
    </row>
  </sheetData>
  <sheetProtection/>
  <mergeCells count="5">
    <mergeCell ref="A4:O4"/>
    <mergeCell ref="A1:O1"/>
    <mergeCell ref="A2:O2"/>
    <mergeCell ref="A3:O3"/>
    <mergeCell ref="A5:O5"/>
  </mergeCells>
  <printOptions headings="1"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75" zoomScaleSheetLayoutView="75" zoomScalePageLayoutView="0" workbookViewId="0" topLeftCell="A1">
      <selection activeCell="D12" sqref="D12"/>
    </sheetView>
  </sheetViews>
  <sheetFormatPr defaultColWidth="9.00390625" defaultRowHeight="15.75"/>
  <cols>
    <col min="1" max="1" width="22.125" style="8" bestFit="1" customWidth="1"/>
    <col min="2" max="2" width="24.375" style="8" customWidth="1"/>
    <col min="3" max="3" width="20.375" style="8" customWidth="1"/>
    <col min="4" max="4" width="36.125" style="8" customWidth="1"/>
    <col min="5" max="5" width="17.125" style="8" customWidth="1"/>
    <col min="6" max="16384" width="9.00390625" style="8" customWidth="1"/>
  </cols>
  <sheetData>
    <row r="1" spans="1:5" s="1" customFormat="1" ht="20.25" customHeight="1">
      <c r="A1" s="74" t="s">
        <v>55</v>
      </c>
      <c r="B1" s="74"/>
      <c r="C1" s="74"/>
      <c r="D1" s="74"/>
      <c r="E1" s="74"/>
    </row>
    <row r="2" spans="1:5" s="1" customFormat="1" ht="21.75" customHeight="1">
      <c r="A2" s="74" t="s">
        <v>73</v>
      </c>
      <c r="B2" s="74"/>
      <c r="C2" s="74"/>
      <c r="D2" s="74"/>
      <c r="E2" s="74"/>
    </row>
    <row r="3" spans="1:5" s="1" customFormat="1" ht="15.75">
      <c r="A3" s="2"/>
      <c r="B3" s="2"/>
      <c r="C3" s="2"/>
      <c r="D3" s="2"/>
      <c r="E3" s="2"/>
    </row>
    <row r="4" spans="1:5" s="1" customFormat="1" ht="15.75">
      <c r="A4" s="9" t="s">
        <v>2</v>
      </c>
      <c r="B4" s="77" t="s">
        <v>14</v>
      </c>
      <c r="C4" s="77"/>
      <c r="D4" s="10" t="s">
        <v>15</v>
      </c>
      <c r="E4" s="10" t="s">
        <v>16</v>
      </c>
    </row>
    <row r="5" spans="1:5" s="1" customFormat="1" ht="15.75">
      <c r="A5" s="11"/>
      <c r="B5" s="12"/>
      <c r="C5" s="12"/>
      <c r="D5" s="12"/>
      <c r="E5" s="12"/>
    </row>
    <row r="6" spans="1:5" s="1" customFormat="1" ht="15.75">
      <c r="A6" s="1" t="s">
        <v>17</v>
      </c>
      <c r="B6" s="16"/>
      <c r="C6" s="13">
        <v>2648600</v>
      </c>
      <c r="D6" s="13">
        <v>0</v>
      </c>
      <c r="E6" s="13">
        <f>SUM(C6:D6)</f>
        <v>2648600</v>
      </c>
    </row>
    <row r="7" spans="2:5" s="1" customFormat="1" ht="15.75">
      <c r="B7" s="16"/>
      <c r="C7" s="15"/>
      <c r="D7" s="21"/>
      <c r="E7" s="13"/>
    </row>
    <row r="8" spans="1:5" s="1" customFormat="1" ht="15.75">
      <c r="A8" s="14" t="s">
        <v>20</v>
      </c>
      <c r="B8" s="22"/>
      <c r="C8" s="13">
        <v>1046553</v>
      </c>
      <c r="D8" s="13">
        <v>0</v>
      </c>
      <c r="E8" s="13">
        <f>SUM(C8:D8)</f>
        <v>1046553</v>
      </c>
    </row>
    <row r="9" spans="1:5" s="1" customFormat="1" ht="15.75">
      <c r="A9" s="14"/>
      <c r="B9" s="22"/>
      <c r="C9" s="73"/>
      <c r="D9" s="13"/>
      <c r="E9" s="13"/>
    </row>
    <row r="10" spans="1:5" s="1" customFormat="1" ht="15.75">
      <c r="A10" s="14" t="s">
        <v>56</v>
      </c>
      <c r="B10" s="22"/>
      <c r="C10" s="13">
        <v>1312154</v>
      </c>
      <c r="D10" s="13">
        <v>0</v>
      </c>
      <c r="E10" s="13">
        <f>SUM(C10:D10)</f>
        <v>1312154</v>
      </c>
    </row>
    <row r="11" spans="1:5" s="1" customFormat="1" ht="15.75">
      <c r="A11" s="14"/>
      <c r="B11" s="22"/>
      <c r="C11" s="73"/>
      <c r="D11" s="13"/>
      <c r="E11" s="13"/>
    </row>
    <row r="12" spans="1:5" s="1" customFormat="1" ht="15.75">
      <c r="A12" s="1" t="s">
        <v>18</v>
      </c>
      <c r="B12" s="16"/>
      <c r="C12" s="13">
        <v>0</v>
      </c>
      <c r="D12" s="13"/>
      <c r="E12" s="13">
        <f>SUM(C12:D12)</f>
        <v>0</v>
      </c>
    </row>
    <row r="13" spans="2:5" s="1" customFormat="1" ht="15.75">
      <c r="B13" s="16"/>
      <c r="C13" s="13"/>
      <c r="D13" s="13"/>
      <c r="E13" s="13"/>
    </row>
    <row r="14" spans="1:5" s="1" customFormat="1" ht="15.75">
      <c r="A14" s="1" t="s">
        <v>19</v>
      </c>
      <c r="B14" s="16"/>
      <c r="C14" s="13">
        <v>107088</v>
      </c>
      <c r="D14" s="13">
        <v>183085</v>
      </c>
      <c r="E14" s="13">
        <f>SUM(C14:D14)</f>
        <v>290173</v>
      </c>
    </row>
    <row r="15" spans="1:5" s="1" customFormat="1" ht="18.75" customHeight="1">
      <c r="A15" s="17"/>
      <c r="B15" s="25"/>
      <c r="C15" s="23"/>
      <c r="D15" s="24"/>
      <c r="E15" s="18"/>
    </row>
    <row r="16" spans="1:5" s="1" customFormat="1" ht="15.75">
      <c r="A16" s="37" t="s">
        <v>52</v>
      </c>
      <c r="B16" s="37"/>
      <c r="C16" s="38">
        <f>SUM(C6:C15)</f>
        <v>5114395</v>
      </c>
      <c r="D16" s="38">
        <f>SUM(D6:D14)</f>
        <v>183085</v>
      </c>
      <c r="E16" s="38">
        <f>SUM(E6:E14)</f>
        <v>5297480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37"/>
  <sheetViews>
    <sheetView view="pageBreakPreview" zoomScaleSheetLayoutView="100" zoomScalePageLayoutView="0" workbookViewId="0" topLeftCell="B17">
      <selection activeCell="E33" sqref="E33"/>
    </sheetView>
  </sheetViews>
  <sheetFormatPr defaultColWidth="9.00390625" defaultRowHeight="15.75"/>
  <cols>
    <col min="1" max="1" width="1.12109375" style="39" hidden="1" customWidth="1"/>
    <col min="2" max="2" width="6.75390625" style="39" customWidth="1"/>
    <col min="3" max="3" width="49.50390625" style="39" customWidth="1"/>
    <col min="4" max="8" width="14.625" style="39" customWidth="1"/>
    <col min="9" max="16384" width="9.00390625" style="39" customWidth="1"/>
  </cols>
  <sheetData>
    <row r="1" spans="2:8" ht="15.75">
      <c r="B1" s="78"/>
      <c r="C1" s="79"/>
      <c r="D1" s="80"/>
      <c r="E1" s="80"/>
      <c r="F1" s="81"/>
      <c r="G1" s="81"/>
      <c r="H1" s="81"/>
    </row>
    <row r="2" spans="2:3" ht="15.75">
      <c r="B2" s="40"/>
      <c r="C2" s="41"/>
    </row>
    <row r="3" spans="1:8" ht="30" customHeight="1">
      <c r="A3" s="82" t="s">
        <v>55</v>
      </c>
      <c r="B3" s="82"/>
      <c r="C3" s="82"/>
      <c r="D3" s="81"/>
      <c r="E3" s="81"/>
      <c r="F3" s="81"/>
      <c r="G3" s="81"/>
      <c r="H3" s="81"/>
    </row>
    <row r="4" spans="1:8" ht="27.75" customHeight="1">
      <c r="A4" s="82" t="s">
        <v>80</v>
      </c>
      <c r="B4" s="82"/>
      <c r="C4" s="82"/>
      <c r="D4" s="81"/>
      <c r="E4" s="81"/>
      <c r="F4" s="81"/>
      <c r="G4" s="81"/>
      <c r="H4" s="81"/>
    </row>
    <row r="5" spans="1:8" ht="27.75" customHeight="1">
      <c r="A5" s="42"/>
      <c r="B5" s="83" t="s">
        <v>81</v>
      </c>
      <c r="C5" s="84"/>
      <c r="D5" s="84"/>
      <c r="E5" s="84"/>
      <c r="F5" s="84"/>
      <c r="G5" s="84"/>
      <c r="H5" s="84"/>
    </row>
    <row r="6" spans="1:8" ht="45.75" customHeight="1">
      <c r="A6" s="43"/>
      <c r="B6" s="44" t="s">
        <v>57</v>
      </c>
      <c r="C6" s="45" t="s">
        <v>58</v>
      </c>
      <c r="D6" s="46" t="s">
        <v>59</v>
      </c>
      <c r="E6" s="46" t="s">
        <v>83</v>
      </c>
      <c r="F6" s="46" t="s">
        <v>60</v>
      </c>
      <c r="G6" s="46" t="s">
        <v>72</v>
      </c>
      <c r="H6" s="46" t="s">
        <v>82</v>
      </c>
    </row>
    <row r="7" spans="1:8" ht="31.5" customHeight="1">
      <c r="A7" s="47" t="s">
        <v>61</v>
      </c>
      <c r="B7" s="48"/>
      <c r="C7" s="49" t="s">
        <v>61</v>
      </c>
      <c r="D7" s="50">
        <f>SUM(D8+D9+D10+D11)</f>
        <v>75502072</v>
      </c>
      <c r="E7" s="50">
        <f>SUM(E8+E9+E10+E11)</f>
        <v>80452399</v>
      </c>
      <c r="F7" s="50">
        <f>SUM(F8+F9+F10+F11)</f>
        <v>76600000</v>
      </c>
      <c r="G7" s="50">
        <f>SUM(G8+G9+G10+G11)</f>
        <v>77800000</v>
      </c>
      <c r="H7" s="50">
        <f>SUM(H8+H9+H10+H11)</f>
        <v>79350000</v>
      </c>
    </row>
    <row r="8" spans="1:8" ht="15.75">
      <c r="A8" s="51"/>
      <c r="B8" s="52" t="s">
        <v>21</v>
      </c>
      <c r="C8" s="53" t="s">
        <v>62</v>
      </c>
      <c r="D8" s="54">
        <v>50973120</v>
      </c>
      <c r="E8" s="54">
        <v>52621863</v>
      </c>
      <c r="F8" s="54">
        <v>51500000</v>
      </c>
      <c r="G8" s="54">
        <v>52000000</v>
      </c>
      <c r="H8" s="54">
        <v>53000000</v>
      </c>
    </row>
    <row r="9" spans="1:8" ht="15.75">
      <c r="A9" s="51"/>
      <c r="B9" s="52" t="s">
        <v>22</v>
      </c>
      <c r="C9" s="53" t="s">
        <v>23</v>
      </c>
      <c r="D9" s="54">
        <v>17500000</v>
      </c>
      <c r="E9" s="54">
        <v>20345330</v>
      </c>
      <c r="F9" s="54">
        <v>18000000</v>
      </c>
      <c r="G9" s="54">
        <v>18500000</v>
      </c>
      <c r="H9" s="54">
        <v>19000000</v>
      </c>
    </row>
    <row r="10" spans="1:8" ht="15.75">
      <c r="A10" s="51"/>
      <c r="B10" s="52" t="s">
        <v>24</v>
      </c>
      <c r="C10" s="53" t="s">
        <v>25</v>
      </c>
      <c r="D10" s="54">
        <v>7028952</v>
      </c>
      <c r="E10" s="54">
        <v>7329506</v>
      </c>
      <c r="F10" s="54">
        <v>7100000</v>
      </c>
      <c r="G10" s="54">
        <v>7300000</v>
      </c>
      <c r="H10" s="54">
        <v>7350000</v>
      </c>
    </row>
    <row r="11" spans="1:8" ht="15.75">
      <c r="A11" s="51"/>
      <c r="B11" s="52" t="s">
        <v>26</v>
      </c>
      <c r="C11" s="53" t="s">
        <v>27</v>
      </c>
      <c r="D11" s="54">
        <v>0</v>
      </c>
      <c r="E11" s="54">
        <v>155700</v>
      </c>
      <c r="F11" s="54">
        <v>0</v>
      </c>
      <c r="G11" s="54">
        <v>0</v>
      </c>
      <c r="H11" s="54">
        <v>0</v>
      </c>
    </row>
    <row r="12" spans="1:8" ht="15.75">
      <c r="A12" s="51"/>
      <c r="B12" s="52"/>
      <c r="C12" s="53"/>
      <c r="D12" s="54"/>
      <c r="E12" s="54"/>
      <c r="F12" s="54"/>
      <c r="G12" s="54"/>
      <c r="H12" s="54"/>
    </row>
    <row r="13" spans="1:8" s="58" customFormat="1" ht="32.25" customHeight="1">
      <c r="A13" s="55"/>
      <c r="B13" s="52"/>
      <c r="C13" s="56" t="s">
        <v>63</v>
      </c>
      <c r="D13" s="57">
        <f>SUM(D15:D17)</f>
        <v>300000</v>
      </c>
      <c r="E13" s="57">
        <f>SUM(E15:E17)</f>
        <v>25550000</v>
      </c>
      <c r="F13" s="57">
        <f>SUM(F15:F17)</f>
        <v>0</v>
      </c>
      <c r="G13" s="57">
        <f>SUM(G15:G17)</f>
        <v>0</v>
      </c>
      <c r="H13" s="57">
        <f>SUM(H15:H17)</f>
        <v>0</v>
      </c>
    </row>
    <row r="14" spans="1:109" s="61" customFormat="1" ht="30" customHeight="1">
      <c r="A14" s="59" t="s">
        <v>64</v>
      </c>
      <c r="B14" s="52"/>
      <c r="C14" s="53"/>
      <c r="D14" s="54"/>
      <c r="E14" s="54"/>
      <c r="F14" s="54"/>
      <c r="G14" s="54"/>
      <c r="H14" s="54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</row>
    <row r="15" spans="1:109" s="58" customFormat="1" ht="32.25" customHeight="1">
      <c r="A15" s="62" t="s">
        <v>65</v>
      </c>
      <c r="B15" s="52" t="s">
        <v>28</v>
      </c>
      <c r="C15" s="53" t="s">
        <v>66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8" ht="15.75">
      <c r="A16" s="51"/>
      <c r="B16" s="52" t="s">
        <v>29</v>
      </c>
      <c r="C16" s="53" t="s">
        <v>30</v>
      </c>
      <c r="D16" s="54">
        <v>0</v>
      </c>
      <c r="E16" s="54">
        <v>25250000</v>
      </c>
      <c r="F16" s="54">
        <v>0</v>
      </c>
      <c r="G16" s="54">
        <v>0</v>
      </c>
      <c r="H16" s="54">
        <v>0</v>
      </c>
    </row>
    <row r="17" spans="1:8" ht="15.75">
      <c r="A17" s="51"/>
      <c r="B17" s="52" t="s">
        <v>31</v>
      </c>
      <c r="C17" s="53" t="s">
        <v>32</v>
      </c>
      <c r="D17" s="54">
        <v>300000</v>
      </c>
      <c r="E17" s="54">
        <v>300000</v>
      </c>
      <c r="F17" s="54">
        <v>0</v>
      </c>
      <c r="G17" s="54">
        <v>0</v>
      </c>
      <c r="H17" s="54">
        <v>0</v>
      </c>
    </row>
    <row r="18" spans="1:8" ht="15.75">
      <c r="A18" s="51"/>
      <c r="B18" s="64"/>
      <c r="C18" s="56"/>
      <c r="D18" s="57"/>
      <c r="E18" s="57"/>
      <c r="F18" s="57"/>
      <c r="G18" s="57"/>
      <c r="H18" s="57"/>
    </row>
    <row r="19" spans="1:8" ht="15.75">
      <c r="A19" s="51"/>
      <c r="B19" s="64" t="s">
        <v>33</v>
      </c>
      <c r="C19" s="56" t="s">
        <v>34</v>
      </c>
      <c r="D19" s="57">
        <v>39060322</v>
      </c>
      <c r="E19" s="57">
        <v>39060322</v>
      </c>
      <c r="F19" s="57">
        <v>15000000</v>
      </c>
      <c r="G19" s="57">
        <v>15000000</v>
      </c>
      <c r="H19" s="57">
        <v>15000000</v>
      </c>
    </row>
    <row r="20" spans="1:8" ht="13.5" customHeight="1">
      <c r="A20" s="51"/>
      <c r="B20" s="52"/>
      <c r="C20" s="60"/>
      <c r="D20" s="65"/>
      <c r="E20" s="65"/>
      <c r="F20" s="65"/>
      <c r="G20" s="65"/>
      <c r="H20" s="65"/>
    </row>
    <row r="21" spans="1:8" ht="17.25" customHeight="1">
      <c r="A21" s="51"/>
      <c r="B21" s="66" t="s">
        <v>67</v>
      </c>
      <c r="C21" s="67" t="s">
        <v>64</v>
      </c>
      <c r="D21" s="68">
        <f>SUM(D7+D13+D19)</f>
        <v>114862394</v>
      </c>
      <c r="E21" s="68">
        <f>SUM(E7+E13+E19)</f>
        <v>145062721</v>
      </c>
      <c r="F21" s="68">
        <f>SUM(F7+F13+F19)</f>
        <v>91600000</v>
      </c>
      <c r="G21" s="68">
        <f>SUM(G7+G13+G19)</f>
        <v>92800000</v>
      </c>
      <c r="H21" s="68">
        <f>SUM(H7+H13+H19)</f>
        <v>94350000</v>
      </c>
    </row>
    <row r="22" spans="1:8" ht="15.75">
      <c r="A22" s="51"/>
      <c r="B22" s="64"/>
      <c r="C22" s="63"/>
      <c r="D22" s="57"/>
      <c r="E22" s="57"/>
      <c r="F22" s="57"/>
      <c r="G22" s="57"/>
      <c r="H22" s="57"/>
    </row>
    <row r="23" spans="1:8" ht="15.75">
      <c r="A23" s="62" t="s">
        <v>68</v>
      </c>
      <c r="B23" s="69"/>
      <c r="C23" s="70" t="s">
        <v>65</v>
      </c>
      <c r="D23" s="57">
        <f>SUM(D24:D28)</f>
        <v>78136994</v>
      </c>
      <c r="E23" s="57">
        <f>SUM(E24:E28)</f>
        <v>107773746</v>
      </c>
      <c r="F23" s="57">
        <f>SUM(F24:F28)</f>
        <v>75400000</v>
      </c>
      <c r="G23" s="57">
        <f>SUM(G24:G28)</f>
        <v>76600000</v>
      </c>
      <c r="H23" s="57">
        <f>SUM(H24:H28)</f>
        <v>77450000</v>
      </c>
    </row>
    <row r="24" spans="1:8" ht="18.75" customHeight="1">
      <c r="A24" s="62"/>
      <c r="B24" s="52" t="s">
        <v>35</v>
      </c>
      <c r="C24" s="71" t="s">
        <v>36</v>
      </c>
      <c r="D24" s="54">
        <v>15101744</v>
      </c>
      <c r="E24" s="54">
        <v>17190841</v>
      </c>
      <c r="F24" s="54">
        <v>15200000</v>
      </c>
      <c r="G24" s="54">
        <v>15300000</v>
      </c>
      <c r="H24" s="54">
        <v>15500000</v>
      </c>
    </row>
    <row r="25" spans="1:8" ht="15.75">
      <c r="A25" s="51"/>
      <c r="B25" s="52" t="s">
        <v>37</v>
      </c>
      <c r="C25" s="60" t="s">
        <v>38</v>
      </c>
      <c r="D25" s="54">
        <v>2501529</v>
      </c>
      <c r="E25" s="54">
        <v>2851537</v>
      </c>
      <c r="F25" s="54">
        <v>2600000</v>
      </c>
      <c r="G25" s="54">
        <v>2600000</v>
      </c>
      <c r="H25" s="54">
        <v>2600000</v>
      </c>
    </row>
    <row r="26" spans="1:8" ht="15.75">
      <c r="A26" s="51"/>
      <c r="B26" s="52" t="s">
        <v>39</v>
      </c>
      <c r="C26" s="53" t="s">
        <v>40</v>
      </c>
      <c r="D26" s="54">
        <v>22772745</v>
      </c>
      <c r="E26" s="54">
        <v>23343745</v>
      </c>
      <c r="F26" s="54">
        <v>19550000</v>
      </c>
      <c r="G26" s="54">
        <v>19450000</v>
      </c>
      <c r="H26" s="54">
        <v>19450000</v>
      </c>
    </row>
    <row r="27" spans="1:69" s="72" customFormat="1" ht="22.5" customHeight="1">
      <c r="A27" s="59" t="s">
        <v>69</v>
      </c>
      <c r="B27" s="52" t="s">
        <v>41</v>
      </c>
      <c r="C27" s="71" t="s">
        <v>42</v>
      </c>
      <c r="D27" s="54">
        <v>1970000</v>
      </c>
      <c r="E27" s="54">
        <v>2708465</v>
      </c>
      <c r="F27" s="54">
        <v>2000000</v>
      </c>
      <c r="G27" s="54">
        <v>2400000</v>
      </c>
      <c r="H27" s="54">
        <v>2400000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2:8" ht="15.75">
      <c r="B28" s="52" t="s">
        <v>43</v>
      </c>
      <c r="C28" s="71" t="s">
        <v>44</v>
      </c>
      <c r="D28" s="54">
        <v>35790976</v>
      </c>
      <c r="E28" s="54">
        <v>61679158</v>
      </c>
      <c r="F28" s="54">
        <v>36050000</v>
      </c>
      <c r="G28" s="54">
        <v>36850000</v>
      </c>
      <c r="H28" s="54">
        <v>37500000</v>
      </c>
    </row>
    <row r="29" spans="2:8" ht="15.75">
      <c r="B29" s="52"/>
      <c r="C29" s="71"/>
      <c r="D29" s="54"/>
      <c r="E29" s="54"/>
      <c r="F29" s="54"/>
      <c r="G29" s="54"/>
      <c r="H29" s="54"/>
    </row>
    <row r="30" spans="2:8" ht="15.75">
      <c r="B30" s="69"/>
      <c r="C30" s="70" t="s">
        <v>68</v>
      </c>
      <c r="D30" s="57">
        <f>SUM(D31:D32,D33)</f>
        <v>33025400</v>
      </c>
      <c r="E30" s="57">
        <f>SUM(E31:E32,E33)</f>
        <v>33588975</v>
      </c>
      <c r="F30" s="57">
        <f>SUM(F31:F32,F33)</f>
        <v>12500000</v>
      </c>
      <c r="G30" s="57">
        <f>SUM(G31:G32,G33)</f>
        <v>12500000</v>
      </c>
      <c r="H30" s="57">
        <f>SUM(H31:H32,H33)</f>
        <v>13200000</v>
      </c>
    </row>
    <row r="31" spans="2:8" ht="15.75">
      <c r="B31" s="52" t="s">
        <v>45</v>
      </c>
      <c r="C31" s="71" t="s">
        <v>46</v>
      </c>
      <c r="D31" s="54">
        <v>5125400</v>
      </c>
      <c r="E31" s="54">
        <v>5457000</v>
      </c>
      <c r="F31" s="54">
        <v>1500000</v>
      </c>
      <c r="G31" s="54">
        <v>1500000</v>
      </c>
      <c r="H31" s="54">
        <v>1500000</v>
      </c>
    </row>
    <row r="32" spans="2:8" ht="15.75">
      <c r="B32" s="52" t="s">
        <v>47</v>
      </c>
      <c r="C32" s="71" t="s">
        <v>12</v>
      </c>
      <c r="D32" s="54">
        <v>27900000</v>
      </c>
      <c r="E32" s="54">
        <v>28131975</v>
      </c>
      <c r="F32" s="54">
        <v>11000000</v>
      </c>
      <c r="G32" s="54">
        <v>11000000</v>
      </c>
      <c r="H32" s="54">
        <v>11700000</v>
      </c>
    </row>
    <row r="33" spans="2:8" ht="15.75">
      <c r="B33" s="52" t="s">
        <v>48</v>
      </c>
      <c r="C33" s="71" t="s">
        <v>49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</row>
    <row r="34" spans="2:8" ht="15.75">
      <c r="B34" s="52"/>
      <c r="C34" s="71"/>
      <c r="D34" s="54"/>
      <c r="E34" s="54"/>
      <c r="F34" s="54"/>
      <c r="G34" s="54"/>
      <c r="H34" s="54"/>
    </row>
    <row r="35" spans="2:8" ht="15.75">
      <c r="B35" s="64" t="s">
        <v>50</v>
      </c>
      <c r="C35" s="70" t="s">
        <v>51</v>
      </c>
      <c r="D35" s="57">
        <v>3700000</v>
      </c>
      <c r="E35" s="57">
        <v>3700000</v>
      </c>
      <c r="F35" s="57">
        <v>3700000</v>
      </c>
      <c r="G35" s="57">
        <v>3700000</v>
      </c>
      <c r="H35" s="57">
        <v>3700000</v>
      </c>
    </row>
    <row r="36" spans="2:8" ht="15.75">
      <c r="B36" s="64"/>
      <c r="C36" s="70"/>
      <c r="D36" s="57"/>
      <c r="E36" s="57"/>
      <c r="F36" s="57"/>
      <c r="G36" s="57"/>
      <c r="H36" s="57"/>
    </row>
    <row r="37" spans="2:8" ht="15.75">
      <c r="B37" s="66" t="s">
        <v>70</v>
      </c>
      <c r="C37" s="67" t="s">
        <v>71</v>
      </c>
      <c r="D37" s="68">
        <f>SUM(D30,D23,D35)</f>
        <v>114862394</v>
      </c>
      <c r="E37" s="68">
        <f>SUM(E30,E23,E35)</f>
        <v>145062721</v>
      </c>
      <c r="F37" s="68">
        <f>SUM(F30,F23,F35)</f>
        <v>91600000</v>
      </c>
      <c r="G37" s="68">
        <f>SUM(G30,G23,G35)</f>
        <v>92800000</v>
      </c>
      <c r="H37" s="68">
        <f>SUM(H30,H23,H35)</f>
        <v>94350000</v>
      </c>
    </row>
  </sheetData>
  <sheetProtection/>
  <mergeCells count="4">
    <mergeCell ref="B1:H1"/>
    <mergeCell ref="A3:H3"/>
    <mergeCell ref="A4:H4"/>
    <mergeCell ref="B5:H5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2015-02-02T09:32:08Z</cp:lastPrinted>
  <dcterms:created xsi:type="dcterms:W3CDTF">2012-02-14T10:11:54Z</dcterms:created>
  <dcterms:modified xsi:type="dcterms:W3CDTF">2019-05-07T07:38:44Z</dcterms:modified>
  <cp:category/>
  <cp:version/>
  <cp:contentType/>
  <cp:contentStatus/>
</cp:coreProperties>
</file>