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'áht.29A'!$A$1:$I$37</definedName>
  </definedNames>
  <calcPr fullCalcOnLoad="1"/>
</workbook>
</file>

<file path=xl/sharedStrings.xml><?xml version="1.0" encoding="utf-8"?>
<sst xmlns="http://schemas.openxmlformats.org/spreadsheetml/2006/main" count="124" uniqueCount="85">
  <si>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</si>
  <si>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</si>
  <si>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</si>
  <si>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</si>
  <si>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</si>
  <si>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</si>
  <si>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</si>
  <si>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</si>
  <si>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</si>
  <si>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</si>
  <si>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</si>
  <si>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</si>
  <si>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</si>
  <si>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</si>
  <si>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</si>
  <si>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</si>
  <si>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</si>
  <si>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</si>
  <si>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</si>
  <si>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</si>
  <si>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</si>
  <si>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</si>
  <si>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</si>
  <si>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</si>
  <si>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</si>
  <si>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</si>
  <si>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</si>
  <si>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</si>
  <si>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</si>
  <si>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</si>
  <si>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</si>
  <si>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</si>
  <si>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</si>
  <si>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</si>
  <si>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</si>
  <si>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</si>
  <si>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</si>
  <si>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</si>
  <si>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</si>
  <si>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</si>
  <si>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</si>
  <si>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</si>
  <si>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</si>
  <si>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</si>
  <si>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</si>
  <si>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</si>
  <si>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</si>
  <si>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</si>
  <si>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</si>
  <si>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</si>
  <si>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</si>
  <si>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</si>
  <si>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</si>
  <si>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</si>
  <si>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</si>
  <si>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</si>
  <si>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KÖVESKÁL KÖZSÉG ÖNKORMÁNYZATA</t>
  </si>
  <si>
    <t>Kommunális adó</t>
  </si>
  <si>
    <t>sorszám</t>
  </si>
  <si>
    <t>Kiadási jogcímek</t>
  </si>
  <si>
    <t>2017. évi előirányzat</t>
  </si>
  <si>
    <t>2018. évi előirányzat</t>
  </si>
  <si>
    <t>2019. évi előirányzat</t>
  </si>
  <si>
    <t>Működési bevételek összesen:</t>
  </si>
  <si>
    <t>Működési célú támogatások államháztartáson belülről</t>
  </si>
  <si>
    <t>Felhalmozási bevételek összesen:</t>
  </si>
  <si>
    <t>BEVÉTELEK összesen:</t>
  </si>
  <si>
    <t>Működési kiadások összesen:</t>
  </si>
  <si>
    <t>Felhalmozási célú támogatások államháztartáson belülről</t>
  </si>
  <si>
    <t>B1-B8</t>
  </si>
  <si>
    <t>Felhalmozási kiadások összesen:</t>
  </si>
  <si>
    <t>KIADÁSOK összesen:</t>
  </si>
  <si>
    <t>K1-K9</t>
  </si>
  <si>
    <t>KIADÁSOK ÖSSZESEN:</t>
  </si>
  <si>
    <t>2017. évi KÖZVETETT TÁMOGATÁSOK</t>
  </si>
  <si>
    <t>2020. évi előirányzat</t>
  </si>
  <si>
    <t>(adatok  Ft-ban)</t>
  </si>
  <si>
    <t>2017.évi módosított</t>
  </si>
  <si>
    <t>Áht.29/A.§ szerinti tervszámmal Ft-ban</t>
  </si>
  <si>
    <t>Kedvezmény összege ( Ft)</t>
  </si>
  <si>
    <t>Mentesség összege (Ft)</t>
  </si>
  <si>
    <t>Összesen ( Ft)</t>
  </si>
  <si>
    <t>előirányzat-felhasználás 2017. évben</t>
  </si>
  <si>
    <t>2017. évi pénzügyi teljesítés</t>
  </si>
  <si>
    <t>2017. évi zárszámadás Mérlege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</si>
</sst>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 applyBorder="1" applyAlignment="1">
      <alignment/>
      <protection/>
    </xf>
    <xf numFmtId="0" fontId="25" fillId="0" borderId="0" xfId="58" applyFont="1">
      <alignment/>
      <protection/>
    </xf>
    <xf numFmtId="0" fontId="28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8" fillId="0" borderId="0" xfId="58" applyFont="1" applyAlignment="1">
      <alignment horizontal="right" vertical="center"/>
      <protection/>
    </xf>
    <xf numFmtId="0" fontId="25" fillId="0" borderId="0" xfId="58" applyFont="1">
      <alignment/>
      <protection/>
    </xf>
    <xf numFmtId="0" fontId="0" fillId="0" borderId="0" xfId="58">
      <alignment/>
      <protection/>
    </xf>
    <xf numFmtId="0" fontId="29" fillId="0" borderId="10" xfId="58" applyFont="1" applyBorder="1">
      <alignment/>
      <protection/>
    </xf>
    <xf numFmtId="0" fontId="29" fillId="0" borderId="10" xfId="58" applyFont="1" applyBorder="1" applyAlignment="1">
      <alignment horizontal="right"/>
      <protection/>
    </xf>
    <xf numFmtId="0" fontId="29" fillId="0" borderId="0" xfId="58" applyFont="1" applyBorder="1">
      <alignment/>
      <protection/>
    </xf>
    <xf numFmtId="0" fontId="29" fillId="0" borderId="0" xfId="58" applyFont="1" applyBorder="1" applyAlignment="1">
      <alignment horizontal="right"/>
      <protection/>
    </xf>
    <xf numFmtId="0" fontId="0" fillId="0" borderId="0" xfId="58" applyFont="1" applyAlignment="1">
      <alignment/>
      <protection/>
    </xf>
    <xf numFmtId="0" fontId="29" fillId="0" borderId="0" xfId="58" applyFont="1">
      <alignment/>
      <protection/>
    </xf>
    <xf numFmtId="0" fontId="0" fillId="0" borderId="0" xfId="58" applyFont="1" applyBorder="1">
      <alignment/>
      <protection/>
    </xf>
    <xf numFmtId="3" fontId="23" fillId="0" borderId="11" xfId="58" applyNumberFormat="1" applyFont="1" applyBorder="1">
      <alignment/>
      <protection/>
    </xf>
    <xf numFmtId="3" fontId="28" fillId="0" borderId="12" xfId="58" applyNumberFormat="1" applyFont="1" applyBorder="1">
      <alignment/>
      <protection/>
    </xf>
    <xf numFmtId="0" fontId="29" fillId="0" borderId="0" xfId="58" applyFont="1" applyAlignment="1">
      <alignment/>
      <protection/>
    </xf>
    <xf numFmtId="3" fontId="28" fillId="0" borderId="0" xfId="58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8" applyFont="1" applyBorder="1" applyAlignment="1">
      <alignment/>
      <protection/>
    </xf>
    <xf numFmtId="0" fontId="27" fillId="0" borderId="12" xfId="58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8" applyFont="1" applyFill="1" applyBorder="1" applyAlignment="1">
      <alignment horizontal="right" vertical="center"/>
      <protection/>
    </xf>
    <xf numFmtId="0" fontId="26" fillId="24" borderId="12" xfId="58" applyFont="1" applyFill="1" applyBorder="1" applyAlignment="1">
      <alignment vertical="center"/>
      <protection/>
    </xf>
    <xf numFmtId="3" fontId="26" fillId="24" borderId="12" xfId="58" applyNumberFormat="1" applyFont="1" applyFill="1" applyBorder="1">
      <alignment/>
      <protection/>
    </xf>
    <xf numFmtId="0" fontId="28" fillId="24" borderId="12" xfId="58" applyFont="1" applyFill="1" applyBorder="1" applyAlignment="1">
      <alignment vertical="center"/>
      <protection/>
    </xf>
    <xf numFmtId="0" fontId="29" fillId="24" borderId="0" xfId="58" applyFont="1" applyFill="1">
      <alignment/>
      <protection/>
    </xf>
    <xf numFmtId="3" fontId="29" fillId="24" borderId="0" xfId="58" applyNumberFormat="1" applyFont="1" applyFill="1" applyAlignment="1">
      <alignment horizontal="right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0" fontId="9" fillId="0" borderId="0" xfId="56" applyFont="1" applyAlignment="1">
      <alignment/>
      <protection/>
    </xf>
    <xf numFmtId="0" fontId="0" fillId="0" borderId="0" xfId="56" applyFont="1" applyAlignment="1">
      <alignment horizontal="center" vertical="center"/>
      <protection/>
    </xf>
    <xf numFmtId="0" fontId="0" fillId="0" borderId="12" xfId="56" applyFont="1" applyBorder="1">
      <alignment/>
      <protection/>
    </xf>
    <xf numFmtId="0" fontId="0" fillId="0" borderId="12" xfId="56" applyFont="1" applyBorder="1" applyAlignment="1">
      <alignment horizontal="center" vertical="center" textRotation="90"/>
      <protection/>
    </xf>
    <xf numFmtId="0" fontId="29" fillId="0" borderId="12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wrapText="1"/>
      <protection/>
    </xf>
    <xf numFmtId="0" fontId="29" fillId="0" borderId="13" xfId="56" applyFont="1" applyBorder="1">
      <alignment/>
      <protection/>
    </xf>
    <xf numFmtId="0" fontId="29" fillId="0" borderId="14" xfId="56" applyFont="1" applyBorder="1">
      <alignment/>
      <protection/>
    </xf>
    <xf numFmtId="0" fontId="29" fillId="0" borderId="15" xfId="56" applyFont="1" applyBorder="1">
      <alignment/>
      <protection/>
    </xf>
    <xf numFmtId="3" fontId="29" fillId="0" borderId="16" xfId="56" applyNumberFormat="1" applyFont="1" applyBorder="1">
      <alignment/>
      <protection/>
    </xf>
    <xf numFmtId="0" fontId="0" fillId="0" borderId="17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18" xfId="56" applyNumberFormat="1" applyFont="1" applyBorder="1">
      <alignment/>
      <protection/>
    </xf>
    <xf numFmtId="0" fontId="29" fillId="0" borderId="17" xfId="56" applyFont="1" applyBorder="1">
      <alignment/>
      <protection/>
    </xf>
    <xf numFmtId="0" fontId="29" fillId="0" borderId="0" xfId="56" applyFont="1" applyBorder="1" applyAlignment="1">
      <alignment horizontal="left"/>
      <protection/>
    </xf>
    <xf numFmtId="3" fontId="29" fillId="0" borderId="18" xfId="56" applyNumberFormat="1" applyFont="1" applyBorder="1">
      <alignment/>
      <protection/>
    </xf>
    <xf numFmtId="0" fontId="29" fillId="0" borderId="0" xfId="56" applyFont="1">
      <alignment/>
      <protection/>
    </xf>
    <xf numFmtId="0" fontId="29" fillId="0" borderId="19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0" xfId="56" applyFont="1" applyBorder="1">
      <alignment/>
      <protection/>
    </xf>
    <xf numFmtId="0" fontId="29" fillId="0" borderId="17" xfId="56" applyFont="1" applyBorder="1" applyAlignment="1">
      <alignment horizontal="left"/>
      <protection/>
    </xf>
    <xf numFmtId="0" fontId="29" fillId="0" borderId="0" xfId="56" applyFont="1" applyBorder="1">
      <alignment/>
      <protection/>
    </xf>
    <xf numFmtId="0" fontId="29" fillId="0" borderId="11" xfId="56" applyFont="1" applyBorder="1">
      <alignment/>
      <protection/>
    </xf>
    <xf numFmtId="0" fontId="0" fillId="0" borderId="18" xfId="56" applyFont="1" applyBorder="1">
      <alignment/>
      <protection/>
    </xf>
    <xf numFmtId="0" fontId="29" fillId="25" borderId="20" xfId="56" applyFont="1" applyFill="1" applyBorder="1">
      <alignment/>
      <protection/>
    </xf>
    <xf numFmtId="0" fontId="29" fillId="25" borderId="10" xfId="56" applyFont="1" applyFill="1" applyBorder="1">
      <alignment/>
      <protection/>
    </xf>
    <xf numFmtId="3" fontId="29" fillId="25" borderId="21" xfId="56" applyNumberFormat="1" applyFont="1" applyFill="1" applyBorder="1">
      <alignment/>
      <protection/>
    </xf>
    <xf numFmtId="0" fontId="29" fillId="0" borderId="11" xfId="56" applyFont="1" applyBorder="1" applyAlignment="1">
      <alignment horizontal="left"/>
      <protection/>
    </xf>
    <xf numFmtId="0" fontId="29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9" fillId="0" borderId="10" xfId="56" applyFont="1" applyBorder="1">
      <alignment/>
      <protection/>
    </xf>
    <xf numFmtId="0" fontId="0" fillId="0" borderId="0" xfId="58" applyFont="1" applyAlignment="1">
      <alignment horizontal="center"/>
      <protection/>
    </xf>
    <xf numFmtId="0" fontId="23" fillId="0" borderId="0" xfId="58" applyFont="1" applyBorder="1" applyAlignment="1">
      <alignment horizontal="center"/>
      <protection/>
    </xf>
    <xf numFmtId="0" fontId="29" fillId="0" borderId="10" xfId="58" applyFont="1" applyBorder="1" applyAlignment="1">
      <alignment horizontal="right"/>
      <protection/>
    </xf>
    <xf numFmtId="0" fontId="0" fillId="0" borderId="0" xfId="56" applyFont="1" applyAlignment="1">
      <alignment horizontal="right"/>
      <protection/>
    </xf>
    <xf numFmtId="0" fontId="9" fillId="0" borderId="0" xfId="56" applyFont="1" applyAlignment="1">
      <alignment/>
      <protection/>
    </xf>
    <xf numFmtId="0" fontId="9" fillId="0" borderId="0" xfId="56" applyAlignment="1">
      <alignment/>
      <protection/>
    </xf>
    <xf numFmtId="0" fontId="0" fillId="0" borderId="0" xfId="57" applyAlignment="1">
      <alignment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7" applyBorder="1" applyAlignment="1">
      <alignment/>
      <protection/>
    </xf>
    <xf numFmtId="0" fontId="29" fillId="0" borderId="0" xfId="58" applyNumberFormat="1" applyFont="1" applyFill="1" applyAlignment="1">
      <alignment horizontal="right"/>
      <protection/>
    </xf>
    <xf numFmtId="3" fontId="29" fillId="0" borderId="0" xfId="58" applyNumberFormat="1" applyFont="1" applyFill="1" applyAlignment="1">
      <alignment horizontal="right"/>
      <protection/>
    </xf>
    <xf numFmtId="49" fontId="29" fillId="0" borderId="0" xfId="58" applyNumberFormat="1" applyFont="1" applyFill="1" applyAlignment="1">
      <alignment horizontal="right"/>
      <protection/>
    </xf>
    <xf numFmtId="3" fontId="30" fillId="0" borderId="0" xfId="58" applyNumberFormat="1" applyFont="1" applyFill="1" applyAlignment="1">
      <alignment horizontal="right"/>
      <protection/>
    </xf>
    <xf numFmtId="3" fontId="26" fillId="0" borderId="0" xfId="58" applyNumberFormat="1" applyFont="1" applyFill="1" applyAlignment="1">
      <alignment horizontal="right"/>
      <protection/>
    </xf>
    <xf numFmtId="3" fontId="29" fillId="0" borderId="0" xfId="58" applyNumberFormat="1" applyFont="1" applyFill="1" applyBorder="1" applyAlignment="1">
      <alignment horizontal="right" vertical="justify" wrapText="1"/>
      <protection/>
    </xf>
    <xf numFmtId="3" fontId="26" fillId="0" borderId="0" xfId="58" applyNumberFormat="1" applyFont="1" applyFill="1" applyBorder="1" applyAlignment="1">
      <alignment horizontal="right" wrapText="1"/>
      <protection/>
    </xf>
    <xf numFmtId="3" fontId="29" fillId="0" borderId="0" xfId="58" applyNumberFormat="1" applyFont="1" applyFill="1" applyBorder="1" applyAlignment="1">
      <alignment horizontal="right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M26" sqref="M26"/>
    </sheetView>
  </sheetViews>
  <sheetFormatPr defaultColWidth="9.00390625" defaultRowHeight="15.75"/>
  <cols>
    <col min="1" max="1" width="2.875" style="1" customWidth="1"/>
    <col min="2" max="2" width="31.125" style="1" customWidth="1"/>
    <col min="3" max="4" width="7.75390625" style="10" bestFit="1" customWidth="1"/>
    <col min="5" max="5" width="8.625" style="10" bestFit="1" customWidth="1"/>
    <col min="6" max="6" width="7.75390625" style="10" bestFit="1" customWidth="1"/>
    <col min="7" max="8" width="8.625" style="10" bestFit="1" customWidth="1"/>
    <col min="9" max="9" width="7.75390625" style="10" bestFit="1" customWidth="1"/>
    <col min="10" max="11" width="8.625" style="10" bestFit="1" customWidth="1"/>
    <col min="12" max="13" width="7.75390625" style="10" bestFit="1" customWidth="1"/>
    <col min="14" max="14" width="8.625" style="10" bestFit="1" customWidth="1"/>
    <col min="15" max="15" width="9.50390625" style="10" bestFit="1" customWidth="1"/>
    <col min="16" max="16384" width="9.00390625" style="10" customWidth="1"/>
  </cols>
  <sheetData>
    <row r="1" spans="1:15" s="1" customFormat="1" ht="15.75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15.75">
      <c r="A3" s="69" t="s">
        <v>82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" customFormat="1" ht="15.75">
      <c r="A4" s="69" t="s">
        <v>76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5" customFormat="1" ht="16.5">
      <c r="A5" s="3"/>
      <c r="B5" s="3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4"/>
    </row>
    <row r="6" spans="1:15" s="1" customFormat="1" ht="15.75">
      <c r="A6" s="25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6" t="s">
        <v>9</v>
      </c>
      <c r="K6" s="25" t="s">
        <v>10</v>
      </c>
      <c r="L6" s="25" t="s">
        <v>11</v>
      </c>
      <c r="M6" s="25" t="s">
        <v>12</v>
      </c>
      <c r="N6" s="25" t="s">
        <v>13</v>
      </c>
      <c r="O6" s="25" t="s">
        <v>14</v>
      </c>
    </row>
    <row r="7" spans="1:15" s="1" customFormat="1" ht="15.75">
      <c r="A7" s="22" t="s">
        <v>22</v>
      </c>
      <c r="B7" s="24" t="s">
        <v>55</v>
      </c>
      <c r="C7" s="19">
        <v>3839791</v>
      </c>
      <c r="D7" s="19">
        <v>3839791</v>
      </c>
      <c r="E7" s="19">
        <v>3839791</v>
      </c>
      <c r="F7" s="19">
        <v>3839791</v>
      </c>
      <c r="G7" s="19">
        <v>3839791</v>
      </c>
      <c r="H7" s="19">
        <v>3839791</v>
      </c>
      <c r="I7" s="19">
        <v>5016880</v>
      </c>
      <c r="J7" s="19">
        <v>5404991</v>
      </c>
      <c r="K7" s="19">
        <v>4684791</v>
      </c>
      <c r="L7" s="19">
        <v>3839788</v>
      </c>
      <c r="M7" s="19">
        <v>3910876</v>
      </c>
      <c r="N7" s="19">
        <v>3128853</v>
      </c>
      <c r="O7" s="19">
        <f aca="true" t="shared" si="0" ref="O7:O13">SUM(C7:N7)</f>
        <v>49024925</v>
      </c>
    </row>
    <row r="8" spans="1:15" s="1" customFormat="1" ht="15.75">
      <c r="A8" s="22" t="s">
        <v>23</v>
      </c>
      <c r="B8" s="24" t="s">
        <v>24</v>
      </c>
      <c r="C8" s="19">
        <v>470000</v>
      </c>
      <c r="D8" s="19">
        <v>520000</v>
      </c>
      <c r="E8" s="19">
        <v>2830000</v>
      </c>
      <c r="F8" s="19">
        <v>1670000</v>
      </c>
      <c r="G8" s="19">
        <v>870000</v>
      </c>
      <c r="H8" s="19">
        <v>7064216</v>
      </c>
      <c r="I8" s="19">
        <v>570000</v>
      </c>
      <c r="J8" s="19">
        <v>570000</v>
      </c>
      <c r="K8" s="19">
        <v>2820000</v>
      </c>
      <c r="L8" s="19">
        <v>5073812</v>
      </c>
      <c r="M8" s="19">
        <v>2209120</v>
      </c>
      <c r="N8" s="19">
        <v>936749</v>
      </c>
      <c r="O8" s="19">
        <f t="shared" si="0"/>
        <v>25603897</v>
      </c>
    </row>
    <row r="9" spans="1:15" s="1" customFormat="1" ht="15.75">
      <c r="A9" s="22" t="s">
        <v>25</v>
      </c>
      <c r="B9" s="24" t="s">
        <v>26</v>
      </c>
      <c r="C9" s="19">
        <v>345000</v>
      </c>
      <c r="D9" s="19">
        <v>445000</v>
      </c>
      <c r="E9" s="19">
        <v>445000</v>
      </c>
      <c r="F9" s="19">
        <v>445000</v>
      </c>
      <c r="G9" s="19">
        <v>445000</v>
      </c>
      <c r="H9" s="19">
        <v>845000</v>
      </c>
      <c r="I9" s="19">
        <v>1073033</v>
      </c>
      <c r="J9" s="19">
        <v>973033</v>
      </c>
      <c r="K9" s="19">
        <v>545233</v>
      </c>
      <c r="L9" s="19">
        <v>513033</v>
      </c>
      <c r="M9" s="19">
        <v>513033</v>
      </c>
      <c r="N9" s="19">
        <v>162930</v>
      </c>
      <c r="O9" s="19">
        <f t="shared" si="0"/>
        <v>6750295</v>
      </c>
    </row>
    <row r="10" spans="1:15" s="1" customFormat="1" ht="15.75">
      <c r="A10" s="22" t="s">
        <v>27</v>
      </c>
      <c r="B10" s="24" t="s">
        <v>28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f t="shared" si="0"/>
        <v>0</v>
      </c>
    </row>
    <row r="11" spans="1:15" s="1" customFormat="1" ht="15.75">
      <c r="A11" s="22" t="s">
        <v>29</v>
      </c>
      <c r="B11" s="24" t="s">
        <v>54</v>
      </c>
      <c r="C11" s="19">
        <v>0</v>
      </c>
      <c r="D11" s="19">
        <v>0</v>
      </c>
      <c r="E11" s="19">
        <v>700000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454000</v>
      </c>
      <c r="L11" s="19">
        <v>0</v>
      </c>
      <c r="M11" s="19">
        <v>0</v>
      </c>
      <c r="N11" s="19">
        <v>1000000</v>
      </c>
      <c r="O11" s="19">
        <f>SUM(C11:N11)</f>
        <v>2154000</v>
      </c>
    </row>
    <row r="12" spans="1:15" s="1" customFormat="1" ht="15.75">
      <c r="A12" s="22" t="s">
        <v>30</v>
      </c>
      <c r="B12" s="24" t="s">
        <v>31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/>
      <c r="O12" s="19">
        <f t="shared" si="0"/>
        <v>0</v>
      </c>
    </row>
    <row r="13" spans="1:15" s="1" customFormat="1" ht="15.75">
      <c r="A13" s="22" t="s">
        <v>32</v>
      </c>
      <c r="B13" s="24" t="s">
        <v>33</v>
      </c>
      <c r="C13" s="19">
        <v>0</v>
      </c>
      <c r="D13" s="19">
        <v>0</v>
      </c>
      <c r="E13" s="19">
        <v>0</v>
      </c>
      <c r="F13" s="19">
        <v>0</v>
      </c>
      <c r="G13" s="19">
        <v>100000</v>
      </c>
      <c r="H13" s="19">
        <v>100000</v>
      </c>
      <c r="I13" s="19">
        <v>160159</v>
      </c>
      <c r="J13" s="19">
        <v>0</v>
      </c>
      <c r="K13" s="19">
        <v>100000</v>
      </c>
      <c r="L13" s="19">
        <v>0</v>
      </c>
      <c r="M13" s="19">
        <v>0</v>
      </c>
      <c r="N13" s="19">
        <v>0</v>
      </c>
      <c r="O13" s="19">
        <f t="shared" si="0"/>
        <v>460159</v>
      </c>
    </row>
    <row r="14" spans="1:15" s="1" customFormat="1" ht="15.75">
      <c r="A14" s="27" t="s">
        <v>34</v>
      </c>
      <c r="B14" s="28" t="s">
        <v>35</v>
      </c>
      <c r="C14" s="19">
        <v>0</v>
      </c>
      <c r="D14" s="19">
        <v>0</v>
      </c>
      <c r="E14" s="19">
        <v>5000000</v>
      </c>
      <c r="F14" s="19">
        <v>0</v>
      </c>
      <c r="G14" s="19">
        <v>0</v>
      </c>
      <c r="H14" s="19">
        <v>5000000</v>
      </c>
      <c r="I14" s="19">
        <v>0</v>
      </c>
      <c r="J14" s="19">
        <v>0</v>
      </c>
      <c r="K14" s="19">
        <v>6000000</v>
      </c>
      <c r="L14" s="19">
        <v>0</v>
      </c>
      <c r="M14" s="19">
        <v>0</v>
      </c>
      <c r="N14" s="19">
        <v>5301929</v>
      </c>
      <c r="O14" s="19">
        <f>SUM(C14:N14)</f>
        <v>21301929</v>
      </c>
    </row>
    <row r="15" spans="1:15" s="1" customFormat="1" ht="15.75">
      <c r="A15" s="29"/>
      <c r="B15" s="30" t="s">
        <v>15</v>
      </c>
      <c r="C15" s="31">
        <f>SUM(C7:C14)</f>
        <v>4654791</v>
      </c>
      <c r="D15" s="31">
        <f aca="true" t="shared" si="1" ref="D15:N15">SUM(D7:D14)</f>
        <v>4804791</v>
      </c>
      <c r="E15" s="31">
        <f t="shared" si="1"/>
        <v>12814791</v>
      </c>
      <c r="F15" s="31">
        <f t="shared" si="1"/>
        <v>5954791</v>
      </c>
      <c r="G15" s="31">
        <f t="shared" si="1"/>
        <v>5254791</v>
      </c>
      <c r="H15" s="31">
        <f t="shared" si="1"/>
        <v>16849007</v>
      </c>
      <c r="I15" s="31">
        <f t="shared" si="1"/>
        <v>6820072</v>
      </c>
      <c r="J15" s="31">
        <f t="shared" si="1"/>
        <v>6948024</v>
      </c>
      <c r="K15" s="31">
        <f t="shared" si="1"/>
        <v>14604024</v>
      </c>
      <c r="L15" s="31">
        <f t="shared" si="1"/>
        <v>9426633</v>
      </c>
      <c r="M15" s="31">
        <f t="shared" si="1"/>
        <v>6633029</v>
      </c>
      <c r="N15" s="31">
        <f t="shared" si="1"/>
        <v>10530461</v>
      </c>
      <c r="O15" s="31">
        <f>SUM(O7:O14)</f>
        <v>105295205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/>
    </row>
    <row r="17" spans="1:15" s="1" customFormat="1" ht="15.75">
      <c r="A17" s="22" t="s">
        <v>36</v>
      </c>
      <c r="B17" s="23" t="s">
        <v>37</v>
      </c>
      <c r="C17" s="19">
        <v>995491</v>
      </c>
      <c r="D17" s="19">
        <v>995491</v>
      </c>
      <c r="E17" s="19">
        <v>995491</v>
      </c>
      <c r="F17" s="19">
        <v>995491</v>
      </c>
      <c r="G17" s="19">
        <v>995491</v>
      </c>
      <c r="H17" s="19">
        <v>995491</v>
      </c>
      <c r="I17" s="19">
        <v>995491</v>
      </c>
      <c r="J17" s="19">
        <v>995491</v>
      </c>
      <c r="K17" s="19">
        <v>995491</v>
      </c>
      <c r="L17" s="19">
        <v>995491</v>
      </c>
      <c r="M17" s="19">
        <v>995491</v>
      </c>
      <c r="N17" s="19">
        <v>995489</v>
      </c>
      <c r="O17" s="19">
        <f>SUM(C17:N17)</f>
        <v>11945890</v>
      </c>
    </row>
    <row r="18" spans="1:15" s="1" customFormat="1" ht="15.75">
      <c r="A18" s="22" t="s">
        <v>38</v>
      </c>
      <c r="B18" s="22" t="s">
        <v>39</v>
      </c>
      <c r="C18" s="19">
        <v>197302</v>
      </c>
      <c r="D18" s="19">
        <v>197302</v>
      </c>
      <c r="E18" s="19">
        <v>197302</v>
      </c>
      <c r="F18" s="19">
        <v>197302</v>
      </c>
      <c r="G18" s="19">
        <v>197302</v>
      </c>
      <c r="H18" s="19">
        <v>197302</v>
      </c>
      <c r="I18" s="19">
        <v>197302</v>
      </c>
      <c r="J18" s="19">
        <v>197302</v>
      </c>
      <c r="K18" s="19">
        <v>197302</v>
      </c>
      <c r="L18" s="19">
        <v>197300</v>
      </c>
      <c r="M18" s="19">
        <v>197300</v>
      </c>
      <c r="N18" s="19">
        <v>197300</v>
      </c>
      <c r="O18" s="19">
        <f aca="true" t="shared" si="2" ref="O18:O24">SUM(C18:N18)</f>
        <v>2367618</v>
      </c>
    </row>
    <row r="19" spans="1:15" s="1" customFormat="1" ht="15.75">
      <c r="A19" s="22" t="s">
        <v>40</v>
      </c>
      <c r="B19" s="24" t="s">
        <v>41</v>
      </c>
      <c r="C19" s="19">
        <v>1278061</v>
      </c>
      <c r="D19" s="19">
        <v>1278061</v>
      </c>
      <c r="E19" s="19">
        <v>1278061</v>
      </c>
      <c r="F19" s="19">
        <v>1278061</v>
      </c>
      <c r="G19" s="19">
        <v>1278061</v>
      </c>
      <c r="H19" s="19">
        <v>1278061</v>
      </c>
      <c r="I19" s="19">
        <v>1278061</v>
      </c>
      <c r="J19" s="19">
        <v>1278061</v>
      </c>
      <c r="K19" s="19">
        <v>1278061</v>
      </c>
      <c r="L19" s="19">
        <v>1278061</v>
      </c>
      <c r="M19" s="19">
        <v>1278061</v>
      </c>
      <c r="N19" s="19">
        <v>1278061</v>
      </c>
      <c r="O19" s="19">
        <f>SUM(C19:N19)</f>
        <v>15336732</v>
      </c>
    </row>
    <row r="20" spans="1:15" s="1" customFormat="1" ht="15.75">
      <c r="A20" s="22" t="s">
        <v>42</v>
      </c>
      <c r="B20" s="23" t="s">
        <v>43</v>
      </c>
      <c r="C20" s="19">
        <v>121000</v>
      </c>
      <c r="D20" s="19">
        <v>121000</v>
      </c>
      <c r="E20" s="19">
        <v>121000</v>
      </c>
      <c r="F20" s="19">
        <v>121000</v>
      </c>
      <c r="G20" s="19">
        <v>141000</v>
      </c>
      <c r="H20" s="19">
        <v>121000</v>
      </c>
      <c r="I20" s="19">
        <v>121000</v>
      </c>
      <c r="J20" s="19">
        <v>121000</v>
      </c>
      <c r="K20" s="19">
        <v>302000</v>
      </c>
      <c r="L20" s="19">
        <v>121000</v>
      </c>
      <c r="M20" s="19">
        <v>121000</v>
      </c>
      <c r="N20" s="19">
        <v>219999</v>
      </c>
      <c r="O20" s="19">
        <f>SUM(C20:N20)</f>
        <v>1751999</v>
      </c>
    </row>
    <row r="21" spans="1:15" s="1" customFormat="1" ht="15.75">
      <c r="A21" s="22" t="s">
        <v>44</v>
      </c>
      <c r="B21" s="23" t="s">
        <v>45</v>
      </c>
      <c r="C21" s="19">
        <v>2035742</v>
      </c>
      <c r="D21" s="19">
        <v>2035742</v>
      </c>
      <c r="E21" s="19">
        <v>2035742</v>
      </c>
      <c r="F21" s="19">
        <v>2035742</v>
      </c>
      <c r="G21" s="19">
        <v>2035742</v>
      </c>
      <c r="H21" s="19">
        <v>2035742</v>
      </c>
      <c r="I21" s="19">
        <v>2035742</v>
      </c>
      <c r="J21" s="19">
        <v>2035742</v>
      </c>
      <c r="K21" s="19">
        <v>2035742</v>
      </c>
      <c r="L21" s="19">
        <v>2035742</v>
      </c>
      <c r="M21" s="19">
        <v>2035742</v>
      </c>
      <c r="N21" s="19">
        <v>2035742</v>
      </c>
      <c r="O21" s="19">
        <f t="shared" si="2"/>
        <v>24428904</v>
      </c>
    </row>
    <row r="22" spans="1:15" s="1" customFormat="1" ht="15.75">
      <c r="A22" s="22" t="s">
        <v>46</v>
      </c>
      <c r="B22" s="23" t="s">
        <v>47</v>
      </c>
      <c r="C22" s="19">
        <v>0</v>
      </c>
      <c r="D22" s="19">
        <v>0</v>
      </c>
      <c r="E22" s="19">
        <v>0</v>
      </c>
      <c r="F22" s="19">
        <v>500000</v>
      </c>
      <c r="G22" s="19">
        <v>600000</v>
      </c>
      <c r="H22" s="19">
        <v>2500000</v>
      </c>
      <c r="I22" s="19">
        <v>0</v>
      </c>
      <c r="J22" s="19">
        <v>2500000</v>
      </c>
      <c r="K22" s="19">
        <v>405927</v>
      </c>
      <c r="L22" s="19">
        <v>0</v>
      </c>
      <c r="M22" s="19">
        <v>0</v>
      </c>
      <c r="N22" s="19">
        <v>0</v>
      </c>
      <c r="O22" s="19">
        <f>SUM(C22:N22)</f>
        <v>6505927</v>
      </c>
    </row>
    <row r="23" spans="1:15" s="1" customFormat="1" ht="15.75">
      <c r="A23" s="22" t="s">
        <v>48</v>
      </c>
      <c r="B23" s="23" t="s">
        <v>16</v>
      </c>
      <c r="C23" s="19">
        <v>0</v>
      </c>
      <c r="D23" s="19">
        <v>0</v>
      </c>
      <c r="E23" s="19">
        <v>0</v>
      </c>
      <c r="F23" s="19">
        <v>0</v>
      </c>
      <c r="G23" s="19"/>
      <c r="H23" s="19">
        <v>1500000</v>
      </c>
      <c r="I23" s="19">
        <v>1110613</v>
      </c>
      <c r="J23" s="19">
        <v>1563000</v>
      </c>
      <c r="K23" s="19">
        <v>0</v>
      </c>
      <c r="L23" s="19">
        <v>0</v>
      </c>
      <c r="M23" s="19">
        <v>0</v>
      </c>
      <c r="N23" s="19">
        <v>0</v>
      </c>
      <c r="O23" s="19">
        <f>SUM(C23:N23)</f>
        <v>4173613</v>
      </c>
    </row>
    <row r="24" spans="1:15" s="1" customFormat="1" ht="15.75">
      <c r="A24" s="22" t="s">
        <v>49</v>
      </c>
      <c r="B24" s="23" t="s">
        <v>50</v>
      </c>
      <c r="C24" s="19">
        <v>0</v>
      </c>
      <c r="D24" s="19">
        <v>0</v>
      </c>
      <c r="E24" s="19">
        <v>0</v>
      </c>
      <c r="F24" s="19">
        <v>0</v>
      </c>
      <c r="G24" s="19">
        <v>40066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f t="shared" si="2"/>
        <v>40066</v>
      </c>
    </row>
    <row r="25" spans="1:15" s="1" customFormat="1" ht="15.75">
      <c r="A25" s="22" t="s">
        <v>51</v>
      </c>
      <c r="B25" s="23" t="s">
        <v>52</v>
      </c>
      <c r="C25" s="19">
        <v>1384587</v>
      </c>
      <c r="D25" s="19">
        <v>201401</v>
      </c>
      <c r="E25" s="19">
        <v>201401</v>
      </c>
      <c r="F25" s="19">
        <v>201401</v>
      </c>
      <c r="G25" s="19">
        <v>201401</v>
      </c>
      <c r="H25" s="19">
        <v>201401</v>
      </c>
      <c r="I25" s="19">
        <v>201401</v>
      </c>
      <c r="J25" s="19">
        <v>201401</v>
      </c>
      <c r="K25" s="19">
        <v>201401</v>
      </c>
      <c r="L25" s="19">
        <v>201401</v>
      </c>
      <c r="M25" s="19">
        <v>186938</v>
      </c>
      <c r="N25" s="19">
        <v>0</v>
      </c>
      <c r="O25" s="19">
        <f>SUM(C25:N25)</f>
        <v>3384134</v>
      </c>
    </row>
    <row r="26" spans="1:15" s="1" customFormat="1" ht="15.75">
      <c r="A26" s="32"/>
      <c r="B26" s="30" t="s">
        <v>17</v>
      </c>
      <c r="C26" s="31">
        <f aca="true" t="shared" si="3" ref="C26:N26">SUM(C17:C24)</f>
        <v>4627596</v>
      </c>
      <c r="D26" s="31">
        <f t="shared" si="3"/>
        <v>4627596</v>
      </c>
      <c r="E26" s="31">
        <f t="shared" si="3"/>
        <v>4627596</v>
      </c>
      <c r="F26" s="31">
        <f t="shared" si="3"/>
        <v>5127596</v>
      </c>
      <c r="G26" s="31">
        <f t="shared" si="3"/>
        <v>5287662</v>
      </c>
      <c r="H26" s="31">
        <f t="shared" si="3"/>
        <v>8627596</v>
      </c>
      <c r="I26" s="31">
        <f t="shared" si="3"/>
        <v>5738209</v>
      </c>
      <c r="J26" s="31">
        <f t="shared" si="3"/>
        <v>8690596</v>
      </c>
      <c r="K26" s="31">
        <f t="shared" si="3"/>
        <v>5214523</v>
      </c>
      <c r="L26" s="31">
        <f>SUM(L17:L25)</f>
        <v>4828995</v>
      </c>
      <c r="M26" s="31">
        <f>SUM(M17:M25)</f>
        <v>4814532</v>
      </c>
      <c r="N26" s="31">
        <f t="shared" si="3"/>
        <v>4726591</v>
      </c>
      <c r="O26" s="31">
        <f>SUM(O17:O25)</f>
        <v>69934883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75" zoomScalePageLayoutView="0" workbookViewId="0" topLeftCell="A1">
      <selection activeCell="D21" sqref="D21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10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69" t="s">
        <v>56</v>
      </c>
      <c r="B1" s="69"/>
      <c r="C1" s="69"/>
      <c r="D1" s="69"/>
      <c r="E1" s="69"/>
    </row>
    <row r="2" spans="1:5" s="1" customFormat="1" ht="21.75" customHeight="1">
      <c r="A2" s="69" t="s">
        <v>74</v>
      </c>
      <c r="B2" s="69"/>
      <c r="C2" s="69"/>
      <c r="D2" s="69"/>
      <c r="E2" s="69"/>
    </row>
    <row r="3" spans="1:5" s="1" customFormat="1" ht="15.75">
      <c r="A3" s="2"/>
      <c r="B3" s="2"/>
      <c r="C3" s="2"/>
      <c r="D3" s="2"/>
      <c r="E3" s="2"/>
    </row>
    <row r="4" spans="1:5" s="1" customFormat="1" ht="15.75">
      <c r="A4" s="11" t="s">
        <v>1</v>
      </c>
      <c r="B4" s="71" t="s">
        <v>79</v>
      </c>
      <c r="C4" s="71"/>
      <c r="D4" s="12" t="s">
        <v>80</v>
      </c>
      <c r="E4" s="12" t="s">
        <v>81</v>
      </c>
    </row>
    <row r="5" spans="1:5" s="1" customFormat="1" ht="15.75">
      <c r="A5" s="13"/>
      <c r="B5" s="14"/>
      <c r="C5" s="14"/>
      <c r="D5" s="14"/>
      <c r="E5" s="14"/>
    </row>
    <row r="6" spans="1:5" s="1" customFormat="1" ht="15.75">
      <c r="A6" s="1" t="s">
        <v>18</v>
      </c>
      <c r="B6" s="16"/>
      <c r="C6" s="79">
        <v>3969918</v>
      </c>
      <c r="D6" s="80">
        <v>0</v>
      </c>
      <c r="E6" s="80">
        <f>SUM(C6:D6)</f>
        <v>3969918</v>
      </c>
    </row>
    <row r="7" spans="2:5" s="1" customFormat="1" ht="15.75">
      <c r="B7" s="16"/>
      <c r="C7" s="81"/>
      <c r="D7" s="82"/>
      <c r="E7" s="80"/>
    </row>
    <row r="8" spans="1:5" s="1" customFormat="1" ht="15.75">
      <c r="A8" s="15" t="s">
        <v>21</v>
      </c>
      <c r="B8" s="20"/>
      <c r="C8" s="80">
        <v>1074028</v>
      </c>
      <c r="D8" s="80">
        <v>0</v>
      </c>
      <c r="E8" s="80">
        <f>SUM(C8:D8)</f>
        <v>1074028</v>
      </c>
    </row>
    <row r="9" spans="1:5" s="1" customFormat="1" ht="15.75">
      <c r="A9" s="15"/>
      <c r="B9" s="20"/>
      <c r="C9" s="83"/>
      <c r="D9" s="80"/>
      <c r="E9" s="80"/>
    </row>
    <row r="10" spans="1:5" s="1" customFormat="1" ht="15.75">
      <c r="A10" s="15" t="s">
        <v>57</v>
      </c>
      <c r="B10" s="20"/>
      <c r="C10" s="80">
        <v>1351078</v>
      </c>
      <c r="D10" s="80">
        <v>0</v>
      </c>
      <c r="E10" s="80">
        <f>SUM(C10:D10)</f>
        <v>1351078</v>
      </c>
    </row>
    <row r="11" spans="1:5" s="1" customFormat="1" ht="15.75">
      <c r="A11" s="15"/>
      <c r="B11" s="20"/>
      <c r="C11" s="83"/>
      <c r="D11" s="80"/>
      <c r="E11" s="80"/>
    </row>
    <row r="12" spans="1:5" s="1" customFormat="1" ht="15.75">
      <c r="A12" s="1" t="s">
        <v>19</v>
      </c>
      <c r="B12" s="16"/>
      <c r="C12" s="80">
        <v>0</v>
      </c>
      <c r="D12" s="80">
        <v>73400</v>
      </c>
      <c r="E12" s="80">
        <f>SUM(C12:D12)</f>
        <v>73400</v>
      </c>
    </row>
    <row r="13" spans="2:5" s="1" customFormat="1" ht="15.75">
      <c r="B13" s="16"/>
      <c r="C13" s="80"/>
      <c r="D13" s="80"/>
      <c r="E13" s="80"/>
    </row>
    <row r="14" spans="1:5" s="1" customFormat="1" ht="15.75">
      <c r="A14" s="1" t="s">
        <v>20</v>
      </c>
      <c r="B14" s="16"/>
      <c r="C14" s="80">
        <v>82110</v>
      </c>
      <c r="D14" s="80">
        <v>177905</v>
      </c>
      <c r="E14" s="80">
        <f>SUM(C14:D14)</f>
        <v>260015</v>
      </c>
    </row>
    <row r="15" spans="1:5" s="1" customFormat="1" ht="18.75" customHeight="1">
      <c r="A15" s="17"/>
      <c r="B15" s="21"/>
      <c r="C15" s="84"/>
      <c r="D15" s="85"/>
      <c r="E15" s="86"/>
    </row>
    <row r="16" spans="1:5" s="1" customFormat="1" ht="15.75">
      <c r="A16" s="33" t="s">
        <v>53</v>
      </c>
      <c r="B16" s="33">
        <v>0</v>
      </c>
      <c r="C16" s="34">
        <f>SUM(C6:C15)</f>
        <v>6477134</v>
      </c>
      <c r="D16" s="34">
        <f>SUM(D6:D14)</f>
        <v>251305</v>
      </c>
      <c r="E16" s="34">
        <f>SUM(E6:E14)</f>
        <v>6728439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7"/>
  <sheetViews>
    <sheetView view="pageBreakPreview" zoomScaleSheetLayoutView="100" zoomScalePageLayoutView="0" workbookViewId="0" topLeftCell="B16">
      <selection activeCell="B5" sqref="B5:I5"/>
    </sheetView>
  </sheetViews>
  <sheetFormatPr defaultColWidth="9.00390625" defaultRowHeight="15.75"/>
  <cols>
    <col min="1" max="1" width="1.12109375" style="35" hidden="1" customWidth="1"/>
    <col min="2" max="2" width="6.75390625" style="35" customWidth="1"/>
    <col min="3" max="3" width="49.50390625" style="35" customWidth="1"/>
    <col min="4" max="9" width="14.625" style="35" customWidth="1"/>
    <col min="10" max="16384" width="9.00390625" style="35" customWidth="1"/>
  </cols>
  <sheetData>
    <row r="1" spans="2:9" ht="15.75">
      <c r="B1" s="72"/>
      <c r="C1" s="73"/>
      <c r="D1" s="74"/>
      <c r="E1" s="74"/>
      <c r="F1" s="74"/>
      <c r="G1" s="75"/>
      <c r="H1" s="75"/>
      <c r="I1" s="75"/>
    </row>
    <row r="2" spans="2:3" ht="15.75">
      <c r="B2" s="36"/>
      <c r="C2" s="37"/>
    </row>
    <row r="3" spans="1:9" ht="30" customHeight="1">
      <c r="A3" s="76" t="s">
        <v>56</v>
      </c>
      <c r="B3" s="76"/>
      <c r="C3" s="76"/>
      <c r="D3" s="75"/>
      <c r="E3" s="75"/>
      <c r="F3" s="75"/>
      <c r="G3" s="75"/>
      <c r="H3" s="75"/>
      <c r="I3" s="75"/>
    </row>
    <row r="4" spans="1:9" ht="27.75" customHeight="1">
      <c r="A4" s="76" t="s">
        <v>84</v>
      </c>
      <c r="B4" s="76"/>
      <c r="C4" s="76"/>
      <c r="D4" s="75"/>
      <c r="E4" s="75"/>
      <c r="F4" s="75"/>
      <c r="G4" s="75"/>
      <c r="H4" s="75"/>
      <c r="I4" s="75"/>
    </row>
    <row r="5" spans="1:9" ht="27.75" customHeight="1">
      <c r="A5" s="38"/>
      <c r="B5" s="77" t="s">
        <v>78</v>
      </c>
      <c r="C5" s="78"/>
      <c r="D5" s="78"/>
      <c r="E5" s="78"/>
      <c r="F5" s="78"/>
      <c r="G5" s="78"/>
      <c r="H5" s="78"/>
      <c r="I5" s="78"/>
    </row>
    <row r="6" spans="1:9" ht="45.75" customHeight="1">
      <c r="A6" s="39"/>
      <c r="B6" s="40" t="s">
        <v>58</v>
      </c>
      <c r="C6" s="41" t="s">
        <v>59</v>
      </c>
      <c r="D6" s="42" t="s">
        <v>60</v>
      </c>
      <c r="E6" s="42" t="s">
        <v>77</v>
      </c>
      <c r="F6" s="42" t="s">
        <v>83</v>
      </c>
      <c r="G6" s="42" t="s">
        <v>61</v>
      </c>
      <c r="H6" s="42" t="s">
        <v>62</v>
      </c>
      <c r="I6" s="42" t="s">
        <v>75</v>
      </c>
    </row>
    <row r="7" spans="1:9" ht="31.5" customHeight="1">
      <c r="A7" s="43" t="s">
        <v>63</v>
      </c>
      <c r="B7" s="44"/>
      <c r="C7" s="45" t="s">
        <v>63</v>
      </c>
      <c r="D7" s="46">
        <f aca="true" t="shared" si="0" ref="D7:I7">SUM(D8+D9+D10+D11)</f>
        <v>66817711</v>
      </c>
      <c r="E7" s="46">
        <f t="shared" si="0"/>
        <v>84376283</v>
      </c>
      <c r="F7" s="46">
        <f t="shared" si="0"/>
        <v>81379117</v>
      </c>
      <c r="G7" s="46">
        <f t="shared" si="0"/>
        <v>69100000</v>
      </c>
      <c r="H7" s="46">
        <f t="shared" si="0"/>
        <v>69750000</v>
      </c>
      <c r="I7" s="46">
        <f t="shared" si="0"/>
        <v>70650000</v>
      </c>
    </row>
    <row r="8" spans="1:9" ht="15.75">
      <c r="A8" s="47"/>
      <c r="B8" s="48" t="s">
        <v>22</v>
      </c>
      <c r="C8" s="49" t="s">
        <v>64</v>
      </c>
      <c r="D8" s="50">
        <v>46077487</v>
      </c>
      <c r="E8" s="50">
        <v>50514609</v>
      </c>
      <c r="F8" s="50">
        <v>49024925</v>
      </c>
      <c r="G8" s="50">
        <v>48500000</v>
      </c>
      <c r="H8" s="50">
        <v>49000000</v>
      </c>
      <c r="I8" s="50">
        <v>49500000</v>
      </c>
    </row>
    <row r="9" spans="1:9" ht="15.75">
      <c r="A9" s="47"/>
      <c r="B9" s="48" t="s">
        <v>23</v>
      </c>
      <c r="C9" s="49" t="s">
        <v>24</v>
      </c>
      <c r="D9" s="50">
        <v>14475000</v>
      </c>
      <c r="E9" s="50">
        <v>26646277</v>
      </c>
      <c r="F9" s="50">
        <v>25603897</v>
      </c>
      <c r="G9" s="50">
        <v>14650000</v>
      </c>
      <c r="H9" s="50">
        <v>14750000</v>
      </c>
      <c r="I9" s="50">
        <v>14850000</v>
      </c>
    </row>
    <row r="10" spans="1:9" ht="15.75">
      <c r="A10" s="47"/>
      <c r="B10" s="48" t="s">
        <v>25</v>
      </c>
      <c r="C10" s="49" t="s">
        <v>26</v>
      </c>
      <c r="D10" s="50">
        <v>6265224</v>
      </c>
      <c r="E10" s="50">
        <v>7215397</v>
      </c>
      <c r="F10" s="50">
        <v>6750295</v>
      </c>
      <c r="G10" s="50">
        <v>5950000</v>
      </c>
      <c r="H10" s="50">
        <v>6000000</v>
      </c>
      <c r="I10" s="50">
        <v>6300000</v>
      </c>
    </row>
    <row r="11" spans="1:9" ht="15.75">
      <c r="A11" s="47"/>
      <c r="B11" s="48" t="s">
        <v>27</v>
      </c>
      <c r="C11" s="49" t="s">
        <v>28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</row>
    <row r="12" spans="1:9" ht="15.75">
      <c r="A12" s="47"/>
      <c r="B12" s="48"/>
      <c r="C12" s="49"/>
      <c r="D12" s="50"/>
      <c r="E12" s="50"/>
      <c r="F12" s="50"/>
      <c r="G12" s="50"/>
      <c r="H12" s="50"/>
      <c r="I12" s="50"/>
    </row>
    <row r="13" spans="1:9" s="54" customFormat="1" ht="32.25" customHeight="1">
      <c r="A13" s="51"/>
      <c r="B13" s="48"/>
      <c r="C13" s="52" t="s">
        <v>65</v>
      </c>
      <c r="D13" s="53">
        <f aca="true" t="shared" si="1" ref="D13:I13">SUM(D15:D17)</f>
        <v>1000000</v>
      </c>
      <c r="E13" s="53">
        <f t="shared" si="1"/>
        <v>2614159</v>
      </c>
      <c r="F13" s="53">
        <f t="shared" si="1"/>
        <v>2614159</v>
      </c>
      <c r="G13" s="53">
        <f t="shared" si="1"/>
        <v>0</v>
      </c>
      <c r="H13" s="53">
        <f t="shared" si="1"/>
        <v>0</v>
      </c>
      <c r="I13" s="53">
        <f t="shared" si="1"/>
        <v>0</v>
      </c>
    </row>
    <row r="14" spans="1:110" s="57" customFormat="1" ht="30" customHeight="1">
      <c r="A14" s="55" t="s">
        <v>66</v>
      </c>
      <c r="B14" s="48"/>
      <c r="C14" s="49"/>
      <c r="D14" s="50"/>
      <c r="E14" s="50"/>
      <c r="F14" s="50"/>
      <c r="G14" s="50"/>
      <c r="H14" s="50"/>
      <c r="I14" s="50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</row>
    <row r="15" spans="1:110" s="54" customFormat="1" ht="32.25" customHeight="1">
      <c r="A15" s="58" t="s">
        <v>67</v>
      </c>
      <c r="B15" s="48" t="s">
        <v>29</v>
      </c>
      <c r="C15" s="49" t="s">
        <v>68</v>
      </c>
      <c r="D15" s="50">
        <v>700000</v>
      </c>
      <c r="E15" s="50">
        <v>2154000</v>
      </c>
      <c r="F15" s="50">
        <v>2154000</v>
      </c>
      <c r="G15" s="50">
        <v>0</v>
      </c>
      <c r="H15" s="50">
        <v>0</v>
      </c>
      <c r="I15" s="50">
        <v>0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</row>
    <row r="16" spans="1:9" ht="15.75">
      <c r="A16" s="47"/>
      <c r="B16" s="48" t="s">
        <v>30</v>
      </c>
      <c r="C16" s="49" t="s">
        <v>31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</row>
    <row r="17" spans="1:9" ht="15.75">
      <c r="A17" s="47"/>
      <c r="B17" s="48" t="s">
        <v>32</v>
      </c>
      <c r="C17" s="49" t="s">
        <v>33</v>
      </c>
      <c r="D17" s="50">
        <v>300000</v>
      </c>
      <c r="E17" s="50">
        <v>460159</v>
      </c>
      <c r="F17" s="50">
        <v>460159</v>
      </c>
      <c r="G17" s="50">
        <v>0</v>
      </c>
      <c r="H17" s="50">
        <v>0</v>
      </c>
      <c r="I17" s="50">
        <v>0</v>
      </c>
    </row>
    <row r="18" spans="1:9" ht="15.75">
      <c r="A18" s="47"/>
      <c r="B18" s="60"/>
      <c r="C18" s="52"/>
      <c r="D18" s="53"/>
      <c r="E18" s="53"/>
      <c r="F18" s="53"/>
      <c r="G18" s="53"/>
      <c r="H18" s="53"/>
      <c r="I18" s="53"/>
    </row>
    <row r="19" spans="1:9" ht="15.75">
      <c r="A19" s="47"/>
      <c r="B19" s="60" t="s">
        <v>34</v>
      </c>
      <c r="C19" s="52" t="s">
        <v>35</v>
      </c>
      <c r="D19" s="53">
        <v>21315548</v>
      </c>
      <c r="E19" s="53">
        <v>21315548</v>
      </c>
      <c r="F19" s="53">
        <v>21301929</v>
      </c>
      <c r="G19" s="53">
        <v>15000000</v>
      </c>
      <c r="H19" s="53">
        <v>15000000</v>
      </c>
      <c r="I19" s="53">
        <v>15000000</v>
      </c>
    </row>
    <row r="20" spans="1:9" ht="13.5" customHeight="1">
      <c r="A20" s="47"/>
      <c r="B20" s="48"/>
      <c r="C20" s="56"/>
      <c r="D20" s="61"/>
      <c r="E20" s="61"/>
      <c r="F20" s="61"/>
      <c r="G20" s="61"/>
      <c r="H20" s="61"/>
      <c r="I20" s="61"/>
    </row>
    <row r="21" spans="1:9" ht="17.25" customHeight="1">
      <c r="A21" s="47"/>
      <c r="B21" s="62" t="s">
        <v>69</v>
      </c>
      <c r="C21" s="63" t="s">
        <v>66</v>
      </c>
      <c r="D21" s="64">
        <f aca="true" t="shared" si="2" ref="D21:I21">SUM(D7+D13+D19)</f>
        <v>89133259</v>
      </c>
      <c r="E21" s="64">
        <f t="shared" si="2"/>
        <v>108305990</v>
      </c>
      <c r="F21" s="64">
        <f t="shared" si="2"/>
        <v>105295205</v>
      </c>
      <c r="G21" s="64">
        <f t="shared" si="2"/>
        <v>84100000</v>
      </c>
      <c r="H21" s="64">
        <f t="shared" si="2"/>
        <v>84750000</v>
      </c>
      <c r="I21" s="64">
        <f t="shared" si="2"/>
        <v>85650000</v>
      </c>
    </row>
    <row r="22" spans="1:9" ht="15.75">
      <c r="A22" s="47"/>
      <c r="B22" s="60"/>
      <c r="C22" s="59"/>
      <c r="D22" s="53"/>
      <c r="E22" s="53"/>
      <c r="F22" s="53"/>
      <c r="G22" s="53"/>
      <c r="H22" s="53"/>
      <c r="I22" s="53"/>
    </row>
    <row r="23" spans="1:9" ht="15.75">
      <c r="A23" s="58" t="s">
        <v>70</v>
      </c>
      <c r="B23" s="65"/>
      <c r="C23" s="66" t="s">
        <v>67</v>
      </c>
      <c r="D23" s="53">
        <f aca="true" t="shared" si="3" ref="D23:I23">SUM(D24:D28)</f>
        <v>67984107</v>
      </c>
      <c r="E23" s="53">
        <f t="shared" si="3"/>
        <v>80820373</v>
      </c>
      <c r="F23" s="53">
        <f t="shared" si="3"/>
        <v>55831143</v>
      </c>
      <c r="G23" s="53">
        <f t="shared" si="3"/>
        <v>68600000</v>
      </c>
      <c r="H23" s="53">
        <f t="shared" si="3"/>
        <v>69250000</v>
      </c>
      <c r="I23" s="53">
        <f t="shared" si="3"/>
        <v>69450000</v>
      </c>
    </row>
    <row r="24" spans="1:9" ht="18.75" customHeight="1">
      <c r="A24" s="58"/>
      <c r="B24" s="48" t="s">
        <v>36</v>
      </c>
      <c r="C24" s="67" t="s">
        <v>37</v>
      </c>
      <c r="D24" s="50">
        <v>14139046</v>
      </c>
      <c r="E24" s="50">
        <v>14223768</v>
      </c>
      <c r="F24" s="50">
        <v>11945890</v>
      </c>
      <c r="G24" s="50">
        <v>13500000</v>
      </c>
      <c r="H24" s="50">
        <v>13500000</v>
      </c>
      <c r="I24" s="50">
        <v>13500000</v>
      </c>
    </row>
    <row r="25" spans="1:9" ht="15.75">
      <c r="A25" s="47"/>
      <c r="B25" s="48" t="s">
        <v>38</v>
      </c>
      <c r="C25" s="56" t="s">
        <v>39</v>
      </c>
      <c r="D25" s="50">
        <v>2274919</v>
      </c>
      <c r="E25" s="50">
        <v>2615424</v>
      </c>
      <c r="F25" s="50">
        <v>2367618</v>
      </c>
      <c r="G25" s="50">
        <v>2600000</v>
      </c>
      <c r="H25" s="50">
        <v>2600000</v>
      </c>
      <c r="I25" s="50">
        <v>2600000</v>
      </c>
    </row>
    <row r="26" spans="1:9" ht="15.75">
      <c r="A26" s="47"/>
      <c r="B26" s="48" t="s">
        <v>40</v>
      </c>
      <c r="C26" s="49" t="s">
        <v>41</v>
      </c>
      <c r="D26" s="50">
        <v>22544664</v>
      </c>
      <c r="E26" s="50">
        <v>24365114</v>
      </c>
      <c r="F26" s="50">
        <v>15336732</v>
      </c>
      <c r="G26" s="50">
        <v>19550000</v>
      </c>
      <c r="H26" s="50">
        <v>19450000</v>
      </c>
      <c r="I26" s="50">
        <v>19450000</v>
      </c>
    </row>
    <row r="27" spans="1:70" s="68" customFormat="1" ht="22.5" customHeight="1">
      <c r="A27" s="55" t="s">
        <v>71</v>
      </c>
      <c r="B27" s="48" t="s">
        <v>42</v>
      </c>
      <c r="C27" s="67" t="s">
        <v>43</v>
      </c>
      <c r="D27" s="50">
        <v>1840000</v>
      </c>
      <c r="E27" s="50">
        <v>1938509</v>
      </c>
      <c r="F27" s="50">
        <v>1751999</v>
      </c>
      <c r="G27" s="50">
        <v>1950000</v>
      </c>
      <c r="H27" s="50">
        <v>2400000</v>
      </c>
      <c r="I27" s="50">
        <v>2400000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</row>
    <row r="28" spans="2:9" ht="15.75">
      <c r="B28" s="48" t="s">
        <v>44</v>
      </c>
      <c r="C28" s="67" t="s">
        <v>45</v>
      </c>
      <c r="D28" s="50">
        <v>27185478</v>
      </c>
      <c r="E28" s="50">
        <v>37677558</v>
      </c>
      <c r="F28" s="50">
        <v>24428904</v>
      </c>
      <c r="G28" s="50">
        <v>31000000</v>
      </c>
      <c r="H28" s="50">
        <v>31300000</v>
      </c>
      <c r="I28" s="50">
        <v>31500000</v>
      </c>
    </row>
    <row r="29" spans="2:9" ht="15.75">
      <c r="B29" s="48"/>
      <c r="C29" s="67"/>
      <c r="D29" s="50"/>
      <c r="E29" s="50"/>
      <c r="F29" s="50"/>
      <c r="G29" s="50"/>
      <c r="H29" s="50"/>
      <c r="I29" s="50"/>
    </row>
    <row r="30" spans="2:9" ht="15.75">
      <c r="B30" s="65"/>
      <c r="C30" s="66" t="s">
        <v>70</v>
      </c>
      <c r="D30" s="53">
        <f aca="true" t="shared" si="4" ref="D30:I30">SUM(D31:D32,D33)</f>
        <v>17549152</v>
      </c>
      <c r="E30" s="53">
        <f t="shared" si="4"/>
        <v>22716050</v>
      </c>
      <c r="F30" s="53">
        <f t="shared" si="4"/>
        <v>10719606</v>
      </c>
      <c r="G30" s="53">
        <f t="shared" si="4"/>
        <v>12500000</v>
      </c>
      <c r="H30" s="53">
        <f t="shared" si="4"/>
        <v>12500000</v>
      </c>
      <c r="I30" s="53">
        <f t="shared" si="4"/>
        <v>13200000</v>
      </c>
    </row>
    <row r="31" spans="2:9" ht="15.75">
      <c r="B31" s="48" t="s">
        <v>46</v>
      </c>
      <c r="C31" s="67" t="s">
        <v>47</v>
      </c>
      <c r="D31" s="50">
        <v>1100000</v>
      </c>
      <c r="E31" s="50">
        <v>8003226</v>
      </c>
      <c r="F31" s="50">
        <v>6505927</v>
      </c>
      <c r="G31" s="50">
        <v>1500000</v>
      </c>
      <c r="H31" s="50">
        <v>1500000</v>
      </c>
      <c r="I31" s="50">
        <v>1500000</v>
      </c>
    </row>
    <row r="32" spans="2:9" ht="15.75">
      <c r="B32" s="48" t="s">
        <v>48</v>
      </c>
      <c r="C32" s="67" t="s">
        <v>16</v>
      </c>
      <c r="D32" s="50">
        <v>16300000</v>
      </c>
      <c r="E32" s="50">
        <v>14563672</v>
      </c>
      <c r="F32" s="50">
        <v>4173613</v>
      </c>
      <c r="G32" s="50">
        <v>11000000</v>
      </c>
      <c r="H32" s="50">
        <v>11000000</v>
      </c>
      <c r="I32" s="50">
        <v>11700000</v>
      </c>
    </row>
    <row r="33" spans="2:9" ht="15.75">
      <c r="B33" s="48" t="s">
        <v>49</v>
      </c>
      <c r="C33" s="67" t="s">
        <v>50</v>
      </c>
      <c r="D33" s="50">
        <v>149152</v>
      </c>
      <c r="E33" s="50">
        <v>149152</v>
      </c>
      <c r="F33" s="50">
        <v>40066</v>
      </c>
      <c r="G33" s="50">
        <v>0</v>
      </c>
      <c r="H33" s="50">
        <v>0</v>
      </c>
      <c r="I33" s="50">
        <v>0</v>
      </c>
    </row>
    <row r="34" spans="2:9" ht="15.75">
      <c r="B34" s="48"/>
      <c r="C34" s="67"/>
      <c r="D34" s="50"/>
      <c r="E34" s="50"/>
      <c r="F34" s="50"/>
      <c r="G34" s="50"/>
      <c r="H34" s="50"/>
      <c r="I34" s="50"/>
    </row>
    <row r="35" spans="2:9" ht="15.75">
      <c r="B35" s="60" t="s">
        <v>51</v>
      </c>
      <c r="C35" s="66" t="s">
        <v>52</v>
      </c>
      <c r="D35" s="53">
        <v>3600000</v>
      </c>
      <c r="E35" s="53">
        <v>4769567</v>
      </c>
      <c r="F35" s="53">
        <v>3384134</v>
      </c>
      <c r="G35" s="53">
        <v>3000000</v>
      </c>
      <c r="H35" s="53">
        <v>3000000</v>
      </c>
      <c r="I35" s="53">
        <v>3000000</v>
      </c>
    </row>
    <row r="36" spans="2:9" ht="15.75">
      <c r="B36" s="60"/>
      <c r="C36" s="66"/>
      <c r="D36" s="53"/>
      <c r="E36" s="53"/>
      <c r="F36" s="53"/>
      <c r="G36" s="53"/>
      <c r="H36" s="53"/>
      <c r="I36" s="53"/>
    </row>
    <row r="37" spans="2:9" ht="15.75">
      <c r="B37" s="62" t="s">
        <v>72</v>
      </c>
      <c r="C37" s="63" t="s">
        <v>73</v>
      </c>
      <c r="D37" s="64">
        <f aca="true" t="shared" si="5" ref="D37:I37">SUM(D30,D23,D35)</f>
        <v>89133259</v>
      </c>
      <c r="E37" s="64">
        <f t="shared" si="5"/>
        <v>108305990</v>
      </c>
      <c r="F37" s="64">
        <f t="shared" si="5"/>
        <v>69934883</v>
      </c>
      <c r="G37" s="64">
        <f t="shared" si="5"/>
        <v>84100000</v>
      </c>
      <c r="H37" s="64">
        <f t="shared" si="5"/>
        <v>84750000</v>
      </c>
      <c r="I37" s="64">
        <f t="shared" si="5"/>
        <v>85650000</v>
      </c>
    </row>
  </sheetData>
  <sheetProtection/>
  <mergeCells count="4">
    <mergeCell ref="B1:I1"/>
    <mergeCell ref="A3:I3"/>
    <mergeCell ref="A4:I4"/>
    <mergeCell ref="B5:I5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2015-02-02T09:32:08Z</cp:lastPrinted>
  <dcterms:created xsi:type="dcterms:W3CDTF">2012-02-14T10:11:54Z</dcterms:created>
  <dcterms:modified xsi:type="dcterms:W3CDTF">2018-05-08T06:25:52Z</dcterms:modified>
  <cp:category/>
  <cp:version/>
  <cp:contentType/>
  <cp:contentStatus/>
</cp:coreProperties>
</file>